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Filters" sheetId="1" r:id="rId1"/>
    <sheet name="2018-2020_Capital_Summary" sheetId="11" r:id="rId2"/>
  </sheets>
  <definedNames>
    <definedName name="ExternalData_1" localSheetId="1" hidden="1">'2018-2020_Capital_Summary'!$A$3:$P$50</definedName>
    <definedName name="Slicer_Agency">#N/A</definedName>
    <definedName name="Slicer_Secretarial_Area">#N/A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1" l="1"/>
  <c r="H21" i="1"/>
  <c r="G21" i="1"/>
  <c r="F21" i="1"/>
  <c r="E21" i="1"/>
  <c r="D21" i="1"/>
  <c r="K51" i="11"/>
  <c r="L51" i="11"/>
  <c r="M51" i="11"/>
  <c r="N51" i="11"/>
  <c r="O51" i="11"/>
  <c r="P51" i="11"/>
</calcChain>
</file>

<file path=xl/connections.xml><?xml version="1.0" encoding="utf-8"?>
<connections xmlns="http://schemas.openxmlformats.org/spreadsheetml/2006/main">
  <connection id="1" keepAlive="1" name="Query - CapitalSummaryOutput" type="5" refreshedVersion="6" deleted="1" background="1" saveData="1">
    <dbPr connection="" command=""/>
  </connection>
</connections>
</file>

<file path=xl/sharedStrings.xml><?xml version="1.0" encoding="utf-8"?>
<sst xmlns="http://schemas.openxmlformats.org/spreadsheetml/2006/main" count="403" uniqueCount="197">
  <si>
    <t>Initial Bill</t>
  </si>
  <si>
    <t>Administration</t>
  </si>
  <si>
    <t>059000</t>
  </si>
  <si>
    <t>Department of General Services</t>
  </si>
  <si>
    <t>Education</t>
  </si>
  <si>
    <t>085000</t>
  </si>
  <si>
    <t>Virginia School for the Deaf and the Blind</t>
  </si>
  <si>
    <t>088000</t>
  </si>
  <si>
    <t>The College of William and Mary in Virginia</t>
  </si>
  <si>
    <t>091000</t>
  </si>
  <si>
    <t>George Mason University</t>
  </si>
  <si>
    <t>092000</t>
  </si>
  <si>
    <t>James Madison University</t>
  </si>
  <si>
    <t>094000</t>
  </si>
  <si>
    <t>Norfolk State University</t>
  </si>
  <si>
    <t>095000</t>
  </si>
  <si>
    <t>Old Dominion University</t>
  </si>
  <si>
    <t>097000</t>
  </si>
  <si>
    <t>University of Mary Washington</t>
  </si>
  <si>
    <t>098000</t>
  </si>
  <si>
    <t>University of Virginia</t>
  </si>
  <si>
    <t>103000</t>
  </si>
  <si>
    <t>Virginia Military Institute</t>
  </si>
  <si>
    <t>104000</t>
  </si>
  <si>
    <t>Virginia Polytechnic Institute and State University</t>
  </si>
  <si>
    <t>108000</t>
  </si>
  <si>
    <t>Frontier Culture Museum of Virginia</t>
  </si>
  <si>
    <t>114000</t>
  </si>
  <si>
    <t>Virginia Museum of Fine Arts</t>
  </si>
  <si>
    <t>Health and Human Resources</t>
  </si>
  <si>
    <t>138000</t>
  </si>
  <si>
    <t>Department of Behavioral Health and Developmental Services</t>
  </si>
  <si>
    <t>Natural Resources</t>
  </si>
  <si>
    <t>151000</t>
  </si>
  <si>
    <t>Department of Conservation and Recreation</t>
  </si>
  <si>
    <t>153000</t>
  </si>
  <si>
    <t>Department of Game and Inland Fisheries</t>
  </si>
  <si>
    <t>Public Safety and Homeland Security</t>
  </si>
  <si>
    <t>167000</t>
  </si>
  <si>
    <t>Department of Military Affairs</t>
  </si>
  <si>
    <t>Transportation</t>
  </si>
  <si>
    <t>181000</t>
  </si>
  <si>
    <t>Department of Transportation</t>
  </si>
  <si>
    <t>183000</t>
  </si>
  <si>
    <t>Virginia Port Authority</t>
  </si>
  <si>
    <t>Veterans and Defense Affairs</t>
  </si>
  <si>
    <t>183030</t>
  </si>
  <si>
    <t>Department of Veterans Services</t>
  </si>
  <si>
    <t>Central Appropriations</t>
  </si>
  <si>
    <t>187000</t>
  </si>
  <si>
    <t>Independent Agencies</t>
  </si>
  <si>
    <t>State Corporation Commission</t>
  </si>
  <si>
    <t>Total</t>
  </si>
  <si>
    <t>Sec Area Sort</t>
  </si>
  <si>
    <t>Agency</t>
  </si>
  <si>
    <t>Description</t>
  </si>
  <si>
    <t>194: Department of General Services</t>
  </si>
  <si>
    <t>218: Virginia School for the Deaf and the Blind</t>
  </si>
  <si>
    <t>204: The College of William and Mary in Virginia</t>
  </si>
  <si>
    <t>247: George Mason University</t>
  </si>
  <si>
    <t>216: James Madison University</t>
  </si>
  <si>
    <t>213: Norfolk State University</t>
  </si>
  <si>
    <t>221: Old Dominion University</t>
  </si>
  <si>
    <t>215: University of Mary Washington</t>
  </si>
  <si>
    <t>207: University of Virginia</t>
  </si>
  <si>
    <t>211: Virginia Military Institute</t>
  </si>
  <si>
    <t>208: Virginia Polytechnic Institute and State University</t>
  </si>
  <si>
    <t>239: Frontier Culture Museum of Virginia</t>
  </si>
  <si>
    <t>238: Virginia Museum of Fine Arts</t>
  </si>
  <si>
    <t>720: Department of Behavioral Health and Developmental Services</t>
  </si>
  <si>
    <t>199: Department of Conservation and Recreation</t>
  </si>
  <si>
    <t>403: Department of Game and Inland Fisheries</t>
  </si>
  <si>
    <t>123: Department of Military Affairs</t>
  </si>
  <si>
    <t>501: Department of Transportation</t>
  </si>
  <si>
    <t>407: Virginia Port Authority</t>
  </si>
  <si>
    <t>912: Department of Veterans Services</t>
  </si>
  <si>
    <t>171: State Corporation Commission</t>
  </si>
  <si>
    <t>Agency Code</t>
  </si>
  <si>
    <t>Agency Name</t>
  </si>
  <si>
    <t>Agency Sort</t>
  </si>
  <si>
    <t>Title</t>
  </si>
  <si>
    <t>Budget Round</t>
  </si>
  <si>
    <t>GF 2019</t>
  </si>
  <si>
    <t>GF 2020</t>
  </si>
  <si>
    <t>Secretarial Area</t>
  </si>
  <si>
    <t>Totals for Filtered Amounts:</t>
  </si>
  <si>
    <t>See Filter Instructions Below</t>
  </si>
  <si>
    <t>Capital Budget Request</t>
  </si>
  <si>
    <t>Replace Monroe Building critical systems</t>
  </si>
  <si>
    <t xml:space="preserve">Provides for the replacement or repair of critical building systems in the Monroe Office Building._x000D_
_x000D_
</t>
  </si>
  <si>
    <t>Make System Infrastructure Repairs and Improvements</t>
  </si>
  <si>
    <t xml:space="preserve">Provides funding to address numerous large-scale and high-priority maintenance issues across campus, including issues that pose health and safety hazards for students, staff, and visitors, such as deteriorating handrails, non-code compliant guardrails, asbestos flooring, and damaged walkways. Additional issues pose serious risk for the integrity of historical buildings and campus-wide systems, such as exterior wall cracking and bulging, inoperable water main valves, and inadequate drainage systems that cause flooding and erosion. _x000D_
_x000D_
</t>
  </si>
  <si>
    <t>Construct the Sadler Center West Addition</t>
  </si>
  <si>
    <t xml:space="preserve">Provides funding to expand the Sadler Center to the west with a 76,000 gross square feet addition to accommodate sufficient spaces for over 400 student organization activities and mission critical student services provided by Student Affairs._x000D_
_x000D_
</t>
  </si>
  <si>
    <t>Renovate Dormitories</t>
  </si>
  <si>
    <t xml:space="preserve">Provides supplemental 9(c) bond authority for a previously approved capital project to continue the institution's ongoing program of repair and renovation of dormitories' interior and exterior features as well as building systems._x000D_
_x000D_
</t>
  </si>
  <si>
    <t>Construct Utilities Distribution Infrastructure</t>
  </si>
  <si>
    <t xml:space="preserve">Provides additional 9(d) bond authority to fund an increase in scope that will allow the university to address a hot water piping issue during construction related to the utilities distribution infrastructure project.  The problem was discovered during the schematic review and impacts Hanover, Dominion, and Commonwealth residence halls on the Fairfax campus._x000D_
_x000D_
</t>
  </si>
  <si>
    <t xml:space="preserve">Blanket Property Acquisition </t>
  </si>
  <si>
    <t xml:space="preserve">Authorizes the use of auxiliary funds for the incremental acquisition of property identified in the university's master plan._x000D_
_x000D_
</t>
  </si>
  <si>
    <t xml:space="preserve">Renovate and Expand Warren Hall </t>
  </si>
  <si>
    <t xml:space="preserve">Authorizes 9(d) debt to renovate and expand the student union, including a renovation of approximately 70,000 square feet and adding approximately 84,000 square feet._x000D_
_x000D_
</t>
  </si>
  <si>
    <t xml:space="preserve">Acquire Property </t>
  </si>
  <si>
    <t xml:space="preserve">Provides supplemental nongeneral fund appropriation for the institution to acquire property contiguous to its campus consistent with its campus master plan._x000D_
_x000D_
</t>
  </si>
  <si>
    <t>Construct Residential Housing</t>
  </si>
  <si>
    <t xml:space="preserve">Provides supplemental 9(c) bond authority for a previously approved capital project to cover increased construction costs as well as the addition of 140 beds and a learning center._x000D_
_x000D_
</t>
  </si>
  <si>
    <t>Convert Gymnasium Into a Competition Women's Volleyball Facility</t>
  </si>
  <si>
    <t xml:space="preserve">Provides nongeneral fund appropriation for the renovation of an existing basketball practice gymnasium into a competition volleyball facility to support the women's volleyball team. _x000D_
_x000D_
</t>
  </si>
  <si>
    <t>Renovate Residence Halls - Phase II</t>
  </si>
  <si>
    <t xml:space="preserve">Provides improvements and alterations to an existing residence hall.  Most of the university's residence halls are over 50 years of age and considered historically significant, requiring efforts to preserve exterior building appearances and possibly interior layouts._x000D_
_x000D_
 _x000D_
_x000D_
</t>
  </si>
  <si>
    <t>Renovate Gilmer Hall and Chemistry Building</t>
  </si>
  <si>
    <t xml:space="preserve">Provides 9(d) bond authority to supplement the previously approved capital project authorized in Chapters 759 and 769, 2016 Acts of Assembly.  Originally, the university was to support this portion of the project from nongeneral funds. The project will renovate two of the core research/classroom facilities on Grounds: Gilmer Hall and the neighboring Chemistry Building, which encompasses 400,072 square feet.  In addition, the project will replace mechanical, electrical, and plumbing systems, and renovate instruction and research space for innovative research and teaching use. The 9(d) funding will be supported from the issuance of bonds by the University of Virginia._x000D_
_x000D_
</t>
  </si>
  <si>
    <t>Improve Crozet Hall</t>
  </si>
  <si>
    <t xml:space="preserve">Upgrades the building in order to restore and maintain quality dining services for the corps of cadets.  Constructed in 1935 and originally designed to serve 700, Crozet Hall must now accommodate over 1,700 cadets.  Improvements and upgrades are required throughout the facility, including replacement of windows and lighting systems, interior wall and ceiling finishes, and replacement of built-in audiovisual systems and dining furnishings.  _x000D_
_x000D_
</t>
  </si>
  <si>
    <t>Improve Gray Minor Stadium</t>
  </si>
  <si>
    <t xml:space="preserve">Provides upgrades to the institute's baseball facility, including synthetic turf on the competition surface, dugout improvements, and a field level restroom.  Improvements are also needed at the existing press box to support broadcasting requirements. _x000D_
_x000D_
</t>
  </si>
  <si>
    <t>Renovate Turman House</t>
  </si>
  <si>
    <t xml:space="preserve">Provides 9(d) revenue bond authority to renovate and upgrade a historic property, built in 1818, in order to maintain its importance.  Repairs are necessary to prevent further deterioration and damage.  Renovation will address termite damage and exterior brick needs to be re-pointed to maintain the facility's integrity.  Improvements are needed to the structural, mechanical, and electrical systems, as well as accessibility in the quarters._x000D_
_x000D_
 _x000D_
_x000D_
</t>
  </si>
  <si>
    <t>Construct VT Carilion Research Institute Biosciences Addition</t>
  </si>
  <si>
    <t xml:space="preserve">Provides additional 9(d) bond authority for the Virginia Tech-Carilion Research Institute Biosciences Addition project.  The additional funding will cover an expanded scope to include a world class cancer research program and a professional development, training, and education center into the previously approved capital project.  The funding will be supported from the issuance of 9(d) bonds under the Virginia College Building Authority pooled bond program._x000D_
_x000D_
</t>
  </si>
  <si>
    <t>Improve Student Wellness Centers</t>
  </si>
  <si>
    <t xml:space="preserve">Provides a combination of 9(d) revenue bond and nongeneral fund authority to renovate 175,000 square feet, demolition of approximately 26,000 square feet, and construct a 38,000 square foot addition to War Memorial Hall.  The improvements will provide space for Cook Counseling, Hokie Wellness, Recreational Sports, Human Nutrition, Foods, and Exercise, and the School of Education.  Also, the project will address deferred maintenance, code requirements, and install air-conditioning to the building.  An additional 19,000 square feet in Schiffert Health Center in McComas Hall will be renovated in the area vacated by counseling services to accommodate student health services.  The 9(d) funding will be supported from the issuance of bonds under the Virginia College Building Authority pooled bond program._x000D_
_x000D_
</t>
  </si>
  <si>
    <t>Renovate Dietrick Hall, First Floor and Plaza</t>
  </si>
  <si>
    <t xml:space="preserve">Provides a combination of 9(d) revenue bond and nongeneral fund authority to renovate the first floor of Dietrick Hall.  The project includes creating a modern food service venue by adding 200 indoor seats to the building by enclosing 6,400 square feet of overhang, reorganizing office space for efficiency, and relocating the convenience store to space currently occupied by offices, sitting area, and conference room. In addition, the project includes improvements to the outdoor plaza in front of Dietrick Hall to create additional outdoor seating for dining, serve as informal gathering spaces for the campus community, improve campus circulation, and support special event activities.  The 9(d) funding will be supported from the issuance of bonds under the Virginia College Building Authority pooled bond program._x000D_
_x000D_
</t>
  </si>
  <si>
    <t xml:space="preserve">Renovate O'Shaughnessy Hall </t>
  </si>
  <si>
    <t xml:space="preserve">Provides a combination of 9(d) revenue bond and nongeneral fund authority to convert O'Shaughnessy Hall into a living-learning format that will modernize the program space within the building with minimal loss of beds.  The programmatic changes include the creation of a faculty principal apartment, five to seven faculty/staff offices, a classroom, and common meeting rooms for student activities.  In addition, the project includes updating the building's interior; residential rooms; bathrooms; mechanical, electrical, and plumbing systems; elevators; addressing other deferred maintenance items as needed; and installing air-conditioning.  The 9(d) funding will be supported from the issuance of bonds under the Virginia College Building Authority pooled bond program._x000D_
_x000D_
</t>
  </si>
  <si>
    <t>Construct English Barn</t>
  </si>
  <si>
    <t xml:space="preserve">Recreates a barn from the same period as the current 17th century English Farm, providing an outdoor exhibit for public demonstration and enhanced interpretative programming. _x000D_
_x000D_
</t>
  </si>
  <si>
    <t>Repair and Replace Deteriorating Plywood in the Mellon Galleries</t>
  </si>
  <si>
    <t xml:space="preserve">Transfers $1,494,000 in unused Virginia Public Building Authority (VPBA) bond appropriation from the museum's renovate and relocate the Carpenter Shop project to a new project to replace the original fire retardant plywood in the Mellon Galleries, which is deteriorating and causing unsafe conditions for the art, staff and visitors to the galleries.  The funding for the Carpenter Shop project is no longer needed.  _x000D_
_x000D_
</t>
  </si>
  <si>
    <t>Address patient and staff safety issues at state facilities</t>
  </si>
  <si>
    <t xml:space="preserve">Provides funds to address patient and staff safety issues, including anti-ligature improvements and life safety code modifications, at state facilities._x000D_
_x000D_
</t>
  </si>
  <si>
    <t>Acquire land for Middle Peninsula State Park</t>
  </si>
  <si>
    <t xml:space="preserve">Provides authorization for the agency to acquire land through a donation to expand Middle Peninsula State Park. The property is being donated to the agency as part of a mitigation settlement._x000D_
_x000D_
</t>
  </si>
  <si>
    <t>Provide additional appropriation for the acquisition of land for Natural Area Preserves</t>
  </si>
  <si>
    <t xml:space="preserve">Increases the nongeneral fund appropriation for this capital project which supports the acquisition of land for Natural Area Preserves._x000D_
_x000D_
</t>
  </si>
  <si>
    <t>Provide additional special appropriation for state park acquisitions</t>
  </si>
  <si>
    <t xml:space="preserve">Increases special fund appropriation to authorize the agency to acquire land to expand York River State Park._x000D_
_x000D_
</t>
  </si>
  <si>
    <t>Provide for infrastructure repairs and improvements at various State Parks</t>
  </si>
  <si>
    <t xml:space="preserve">Establishes a capital project and provides bond appropriation to make infrastructure repairs and improvements at various State Parks._x000D_
_x000D_
</t>
  </si>
  <si>
    <t>Acquire additional land</t>
  </si>
  <si>
    <t xml:space="preserve">Authorizes nongeneral fund appropriation for land acquisition projects._x000D_
_x000D_
</t>
  </si>
  <si>
    <t>Improve boating access</t>
  </si>
  <si>
    <t xml:space="preserve">Authorizes nongeneral fund appropriation to support boating access and safety projects. Typical capital projects for boating access consist of the establishment and/or construction of new boating access facilities and sites or major renovation to existing sites throughout the Commonwealth._x000D_
_x000D_
</t>
  </si>
  <si>
    <t>Improve Wildlife Management Areas</t>
  </si>
  <si>
    <t xml:space="preserve">Authorizes nongeneral fund appropriation for improvements to wildlife management areas. Typical capital improvements to wildlife management areas consist of repairs to roadways and trails, development of handicap accessible facilities, and renovations of hatchery facilities._x000D_
_x000D_
</t>
  </si>
  <si>
    <t>Provide additional support for Maintenance Reserve</t>
  </si>
  <si>
    <t xml:space="preserve">Authorizes nongeneral fund appropriation for maintenance reserve projects for the next biennium._x000D_
_x000D_
</t>
  </si>
  <si>
    <t>Repair and upgrade dams to comply with the Dam Safety Act</t>
  </si>
  <si>
    <t xml:space="preserve">Provides nongeneral fund appropriation to support the repair and upgrades to dams necessary for compliance with the Dam Safety Act._x000D_
_x000D_
</t>
  </si>
  <si>
    <t>Improve readiness centers</t>
  </si>
  <si>
    <t xml:space="preserve">Provides funding to be used as match for federal funding that becomes available for repair, improvement, or expansion of readiness centers._x000D_
_x000D_
</t>
  </si>
  <si>
    <t>Acquire, design, construct, and renovate facilities statewide</t>
  </si>
  <si>
    <t xml:space="preserve">Provides transportation funds to acquire, design, construct, and renovate the agency's statewide facilities, needed to support its capital and business needs.  The agency has over 2,700 facilities in over 350 statewide locations.  In addition, $20 million in state-supported debt is provided to free up an equal amount of transportation funds.  The freed up transportation funds are to be transferred to the Port Authority to continue planning for deepening the Norfolk Harbor and Elizabeth River channels.  Deeper channels are required for Virginia's ports to handle larger container ships and compete against other east coast ports. _x000D_
_x000D_
</t>
  </si>
  <si>
    <t>Fund Maintenance Reserve</t>
  </si>
  <si>
    <t xml:space="preserve">Increases funding for the agency's maintenance reserve project to adequately address the repairs and building system needs of its many facilities._x000D_
_x000D_
</t>
  </si>
  <si>
    <t>Expand empty yard</t>
  </si>
  <si>
    <t xml:space="preserve">Provides appropriation for expansion and improvements to port facilities in order to meet and accommodate the projected growth at all terminals.  The project includes improvements to railyards, paving for equipment operation, and facility repairs and relocations._x000D_
_x000D_
</t>
  </si>
  <si>
    <t xml:space="preserve">Adds appropriation to implement ongoing projects such as pavement repairs, stormwater control, and fender repairs and updates._x000D_
_x000D_
</t>
  </si>
  <si>
    <t>Improve cargo handling facilities</t>
  </si>
  <si>
    <t xml:space="preserve">Provides increased appropriation to upgrade port sites through numerous improvements and upgrades to facilities and equipment.  This funding will ensure that the ports continue to meet customer demands and safety requirements._x000D_
_x000D_
</t>
  </si>
  <si>
    <t>Procure APM Terminal equipment</t>
  </si>
  <si>
    <t xml:space="preserve">Procures terminal operating equipment required for increased container volumes and operational changes and improvements. This equipment will be purchased through the Master Lease Equipment Program with debt service financed by terminal revenues._x000D_
_x000D_
</t>
  </si>
  <si>
    <t>Expand Amelia Veterans Cemetery</t>
  </si>
  <si>
    <t xml:space="preserve">Provides funding for the expansion of the Amelia Veterans Cemetery. The project costs will be ultimately be reimbursed by the federal government.  Also included is language directing the Director, Department of Planning and Budget, to approve a Treasury loan for $1.0 million to provide the funding for the planning costs in advance and to assist with the agency's cash flow during construction.  _x000D_
_x000D_
</t>
  </si>
  <si>
    <t>185000</t>
  </si>
  <si>
    <t>Central Capital Outlay</t>
  </si>
  <si>
    <t>2018 Capital Construction Pool</t>
  </si>
  <si>
    <t xml:space="preserve">Establishes a new capital project pool and provides bond authorization for the projects listed in the budget._x000D_
_x000D_
</t>
  </si>
  <si>
    <t>Detailed Planning</t>
  </si>
  <si>
    <t xml:space="preserve">Provides additional general fund appropriation for detailed planning for approved capital project and lists new projects approved to proceed to detailed planning._x000D_
_x000D_
</t>
  </si>
  <si>
    <t>Increase funding for project in 2013 capital pool</t>
  </si>
  <si>
    <t xml:space="preserve">Provides supplemental bond authorization for a project authorized for construction in the capital project pool established by the 2013 General Assembly Session._x000D_
_x000D_
</t>
  </si>
  <si>
    <t>Maintenance Reserve</t>
  </si>
  <si>
    <t xml:space="preserve">Provides funding to be distributed to agencies and institutions of higher education to address critical maintenance needs in stateowned facilities. This funding can be used to address major repairs or replacements that are intended to extend the useful life of the physical plant, property, and equipment._x000D_
_x000D_
</t>
  </si>
  <si>
    <t>Provide funding for equipment for previously approved capital projects</t>
  </si>
  <si>
    <t xml:space="preserve">Provides bond authorization to be disbursed to agencies and institutions of higher education for equipment purchases related to previously authorized capital projects._x000D_
_x000D_
</t>
  </si>
  <si>
    <t>Provide Supplement for 2016 VPBA Capital Construction Pool</t>
  </si>
  <si>
    <t xml:space="preserve">Provides supplemental bond authorization for the 2016 Virginia Public Building Authority (VPBA) Capital Outlay Pool._x000D_
_x000D_
</t>
  </si>
  <si>
    <t>Provide Supplement to 2016 VCBA Capital Construction Pool</t>
  </si>
  <si>
    <t xml:space="preserve">Provides supplemental bond authorization for projects in the 2016 Virginia College Building Authority (VCBA) Capital Outlay Pool._x000D_
_x000D_
</t>
  </si>
  <si>
    <t>Replace Tyler Building roof</t>
  </si>
  <si>
    <t xml:space="preserve">Authorizes the use of maintenance reserve funds to replace the Tyler Building roof._x000D_
_x000D_
</t>
  </si>
  <si>
    <t>949: Central Capital Outlay</t>
  </si>
  <si>
    <t>Submission Type</t>
  </si>
  <si>
    <t>2019 GF</t>
  </si>
  <si>
    <t>2020 GF</t>
  </si>
  <si>
    <t>2019 Bonds</t>
  </si>
  <si>
    <t>2020 Bonds</t>
  </si>
  <si>
    <t>2019 Other NGF</t>
  </si>
  <si>
    <t>2020 Other NGF</t>
  </si>
  <si>
    <t>2018-2020 Biennium Capital Outlay Summary (HB/SB 30 Introduced)</t>
  </si>
  <si>
    <t>Bonds 2019</t>
  </si>
  <si>
    <t>Bonds 2020</t>
  </si>
  <si>
    <t>Other NGF 2019</t>
  </si>
  <si>
    <t>Other NGF 2020</t>
  </si>
  <si>
    <t>Filters for 2018-2020 Biennium Capital Outlay Summary (HB/SB 30 Introduced)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</si>
</sst>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3" x14ac:knownFonts="1">
    <font>
      <sz val="11"/>
      <color theme="1"/>
      <name val="Calibri"/>
      <family val="2"/>
      <scheme val="minor"/>
    </font>
    <font>
      <b/>
      <sz val="11"/>
      <color theme="0"/>
      <name val="Calibri"/>
      <family val="2"/>
      <scheme val="minor"/>
    </font>
    <font>
      <b/>
      <sz val="11"/>
      <color theme="1"/>
      <name val="Calibri"/>
      <family val="2"/>
      <scheme val="minor"/>
    </font>
  </fonts>
  <fills count="3">
    <fill>
      <patternFill patternType="none"/>
    </fill>
    <fill>
      <patternFill patternType="gray125"/>
    </fill>
    <fill>
      <patternFill patternType="solid">
        <fgColor theme="4"/>
        <bgColor indexed="64"/>
      </patternFill>
    </fill>
  </fills>
  <borders count="7">
    <border>
      <left/>
      <right/>
      <top/>
      <bottom/>
      <diagonal/>
    </border>
    <border>
      <left style="thick">
        <color theme="8" tint="0.39991454817346722"/>
      </left>
      <right style="thick">
        <color theme="0"/>
      </right>
      <top style="thick">
        <color theme="8" tint="0.39991454817346722"/>
      </top>
      <bottom style="double">
        <color theme="8"/>
      </bottom>
      <diagonal/>
    </border>
    <border>
      <left style="thick">
        <color theme="0"/>
      </left>
      <right style="thick">
        <color theme="0"/>
      </right>
      <top style="thick">
        <color theme="8" tint="0.39991454817346722"/>
      </top>
      <bottom style="double">
        <color theme="8"/>
      </bottom>
      <diagonal/>
    </border>
    <border>
      <left style="thick">
        <color theme="0"/>
      </left>
      <right style="thick">
        <color theme="8" tint="0.39991454817346722"/>
      </right>
      <top style="thick">
        <color theme="8" tint="0.39991454817346722"/>
      </top>
      <bottom style="double">
        <color theme="8"/>
      </bottom>
      <diagonal/>
    </border>
    <border>
      <left style="thick">
        <color theme="8" tint="0.39991454817346722"/>
      </left>
      <right style="thin">
        <color theme="8" tint="0.39994506668294322"/>
      </right>
      <top style="double">
        <color theme="8"/>
      </top>
      <bottom style="thick">
        <color theme="8" tint="0.39991454817346722"/>
      </bottom>
      <diagonal/>
    </border>
    <border>
      <left style="thin">
        <color theme="8" tint="0.39994506668294322"/>
      </left>
      <right style="thin">
        <color theme="8" tint="0.39994506668294322"/>
      </right>
      <top style="double">
        <color theme="8"/>
      </top>
      <bottom style="thick">
        <color theme="8" tint="0.39991454817346722"/>
      </bottom>
      <diagonal/>
    </border>
    <border>
      <left style="thin">
        <color theme="8" tint="0.39994506668294322"/>
      </left>
      <right style="thick">
        <color theme="8" tint="0.39991454817346722"/>
      </right>
      <top style="double">
        <color theme="8"/>
      </top>
      <bottom style="thick">
        <color theme="8" tint="0.39991454817346722"/>
      </bottom>
      <diagonal/>
    </border>
  </borders>
  <cellStyleXfs count="1">
    <xf numFmtId="0" fontId="0" fillId="0" borderId="0"/>
  </cellStyleXfs>
  <cellXfs count="15">
    <xf numFmtId="0" fontId="0" fillId="0" borderId="0" xfId="0"/>
    <xf numFmtId="0" fontId="0" fillId="0" borderId="0" xfId="0" applyNumberFormat="1" applyAlignment="1">
      <alignment vertical="top"/>
    </xf>
    <xf numFmtId="0" fontId="0" fillId="0" borderId="0" xfId="0" applyNumberFormat="1" applyAlignment="1">
      <alignment vertical="top" wrapText="1"/>
    </xf>
    <xf numFmtId="0" fontId="0" fillId="0" borderId="0" xfId="0" applyNumberFormat="1" applyAlignment="1">
      <alignment horizontal="center" vertical="top"/>
    </xf>
    <xf numFmtId="6" fontId="0" fillId="0" borderId="0" xfId="0" applyNumberFormat="1" applyAlignment="1">
      <alignment vertical="top"/>
    </xf>
    <xf numFmtId="0" fontId="0" fillId="0" borderId="0" xfId="0" applyNumberFormat="1" applyAlignment="1">
      <alignment horizontal="center" vertical="top" wrapText="1"/>
    </xf>
    <xf numFmtId="0" fontId="2" fillId="0" borderId="0" xfId="0" applyFont="1"/>
    <xf numFmtId="0" fontId="0" fillId="0" borderId="0" xfId="0" applyFont="1" applyAlignment="1">
      <alignment horizontal="left" indent="1"/>
    </xf>
    <xf numFmtId="0" fontId="2" fillId="0" borderId="0" xfId="0" applyFont="1" applyAlignment="1">
      <alignment horizontal="right" inden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6" fontId="2" fillId="0" borderId="4" xfId="0" applyNumberFormat="1" applyFont="1" applyBorder="1" applyAlignment="1">
      <alignment horizontal="center" vertical="top"/>
    </xf>
    <xf numFmtId="6" fontId="2" fillId="0" borderId="5" xfId="0" applyNumberFormat="1" applyFont="1" applyBorder="1" applyAlignment="1">
      <alignment horizontal="center" vertical="top"/>
    </xf>
    <xf numFmtId="164" fontId="2" fillId="0" borderId="6" xfId="0" applyNumberFormat="1" applyFont="1" applyBorder="1" applyAlignment="1">
      <alignment horizontal="center" vertical="top"/>
    </xf>
  </cellXfs>
  <cellStyles count="1">
    <cellStyle name="Normal" xfId="0" builtinId="0"/>
  </cellStyles>
  <dxfs count="51">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alignment horizontal="general" vertical="top" textRotation="0" wrapText="0"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0"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0"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0" indent="0" justifyLastLine="0" shrinkToFit="0" readingOrder="0"/>
    </dxf>
    <dxf>
      <numFmt numFmtId="0" formatCode="General"/>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center" vertical="top" textRotation="0" wrapText="1" indent="0" justifyLastLine="0" shrinkToFit="0" readingOrder="0"/>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b/>
        <color theme="1"/>
      </font>
    </dxf>
    <dxf>
      <font>
        <b/>
        <color theme="1"/>
      </font>
    </dxf>
    <dxf>
      <font>
        <b/>
        <color theme="1"/>
      </font>
      <border>
        <top style="double">
          <color theme="8"/>
        </top>
      </border>
    </dxf>
    <dxf>
      <font>
        <b/>
        <color theme="0"/>
      </font>
      <fill>
        <patternFill patternType="solid">
          <fgColor theme="8"/>
          <bgColor theme="8"/>
        </patternFill>
      </fill>
    </dxf>
    <dxf>
      <font>
        <color theme="1"/>
      </font>
      <border>
        <left style="thin">
          <color theme="8" tint="0.39997558519241921"/>
        </left>
        <right style="thin">
          <color theme="8" tint="0.39997558519241921"/>
        </right>
        <top style="thin">
          <color theme="8" tint="0.39997558519241921"/>
        </top>
        <bottom style="thin">
          <color theme="8" tint="0.39997558519241921"/>
        </bottom>
        <vertical style="thin">
          <color theme="8" tint="0.39994506668294322"/>
        </vertical>
        <horizontal style="thin">
          <color theme="8" tint="0.39997558519241921"/>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vertical style="thin">
          <color theme="4" tint="0.39994506668294322"/>
        </vertical>
        <horizontal style="thin">
          <color theme="4" tint="0.39997558519241921"/>
        </horizontal>
      </border>
    </dxf>
    <dxf>
      <font>
        <b/>
        <color theme="1"/>
      </font>
      <border>
        <bottom style="thin">
          <color theme="4"/>
        </bottom>
        <vertical/>
        <horizontal/>
      </border>
    </dxf>
    <dxf>
      <font>
        <sz val="10"/>
        <color theme="1"/>
      </font>
      <border>
        <left style="thin">
          <color theme="4"/>
        </left>
        <right style="thin">
          <color theme="4"/>
        </right>
        <top style="thin">
          <color theme="4"/>
        </top>
        <bottom style="thin">
          <color theme="4"/>
        </bottom>
        <vertical/>
        <horizontal/>
      </border>
    </dxf>
  </dxfs>
  <tableStyles count="3" defaultTableStyle="TableStyleMedium2" defaultPivotStyle="PivotStyleLight16">
    <tableStyle name="SlicerStyleDark1 2" pivot="0" table="0" count="10">
      <tableStyleElement type="wholeTable" dxfId="50"/>
      <tableStyleElement type="headerRow" dxfId="49"/>
    </tableStyle>
    <tableStyle name="TableStyleMedium2 2" pivot="0" count="7">
      <tableStyleElement type="wholeTable" dxfId="48"/>
      <tableStyleElement type="headerRow" dxfId="47"/>
      <tableStyleElement type="totalRow" dxfId="46"/>
      <tableStyleElement type="firstColumn" dxfId="45"/>
      <tableStyleElement type="lastColumn" dxfId="44"/>
      <tableStyleElement type="firstRowStripe" dxfId="43"/>
      <tableStyleElement type="firstColumnStripe" dxfId="42"/>
    </tableStyle>
    <tableStyle name="TableStyleMedium6 2" pivot="0" count="7">
      <tableStyleElement type="wholeTable" dxfId="41"/>
      <tableStyleElement type="headerRow" dxfId="40"/>
      <tableStyleElement type="totalRow" dxfId="39"/>
      <tableStyleElement type="firstColumn" dxfId="38"/>
      <tableStyleElement type="lastColumn" dxfId="37"/>
      <tableStyleElement type="firstRowStripe" dxfId="36"/>
      <tableStyleElement type="firstColumnStripe" dxfId="35"/>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microsoft.com/office/2007/relationships/slicerCache" Target="slicerCaches/slicerCache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microsoft.com/office/2007/relationships/slicerCache" Target="slicerCaches/slicerCache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190499</xdr:colOff>
      <xdr:row>22</xdr:row>
      <xdr:rowOff>32146</xdr:rowOff>
    </xdr:from>
    <xdr:to>
      <xdr:col>9</xdr:col>
      <xdr:colOff>190500</xdr:colOff>
      <xdr:row>32</xdr:row>
      <xdr:rowOff>38100</xdr:rowOff>
    </xdr:to>
    <xdr:sp macro="" textlink="">
      <xdr:nvSpPr>
        <xdr:cNvPr id="5" name="TextBox 4"/>
        <xdr:cNvSpPr txBox="1"/>
      </xdr:nvSpPr>
      <xdr:spPr>
        <a:xfrm>
          <a:off x="295274" y="4661296"/>
          <a:ext cx="7639051" cy="19109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Filter Instructions</a:t>
          </a:r>
        </a:p>
        <a:p>
          <a:endParaRPr lang="en-US" sz="1100" b="1" u="sng"/>
        </a:p>
        <a:p>
          <a:r>
            <a:rPr lang="en-US" sz="1100" b="0" u="none"/>
            <a:t>- To</a:t>
          </a:r>
          <a:r>
            <a:rPr lang="en-US" sz="1100" b="0" u="none" baseline="0"/>
            <a:t> filter the data on the 2018-2020 Capital Summary tab, select items on the Filter tab.  </a:t>
          </a:r>
        </a:p>
        <a:p>
          <a:endParaRPr lang="en-US" sz="1100" b="0" u="none" baseline="0"/>
        </a:p>
        <a:p>
          <a:r>
            <a:rPr lang="en-US" sz="1100" b="0" u="none" baseline="0"/>
            <a:t>- To clear filters for a specific category, click the filter button in the upper right corner of the slicer box: </a:t>
          </a:r>
        </a:p>
        <a:p>
          <a:endParaRPr lang="en-US" sz="1100" b="0" u="none" baseline="0"/>
        </a:p>
        <a:p>
          <a:r>
            <a:rPr lang="en-US" sz="1100" b="0" u="none" baseline="0"/>
            <a:t>- To mult-select items, hold the "Ctrl" key as you select items. </a:t>
          </a:r>
        </a:p>
        <a:p>
          <a:endParaRPr lang="en-US" sz="1100" b="0" u="none" baseline="0"/>
        </a:p>
        <a:p>
          <a:r>
            <a:rPr lang="en-US" sz="1100" b="0" u="none" baseline="0"/>
            <a:t>- Click the 2018-2020 Capital Summary tab to view filtered information</a:t>
          </a:r>
        </a:p>
        <a:p>
          <a:endParaRPr lang="en-US" sz="1100" b="0" u="none"/>
        </a:p>
      </xdr:txBody>
    </xdr:sp>
    <xdr:clientData/>
  </xdr:twoCellAnchor>
  <xdr:twoCellAnchor editAs="oneCell">
    <xdr:from>
      <xdr:col>7</xdr:col>
      <xdr:colOff>257175</xdr:colOff>
      <xdr:row>25</xdr:row>
      <xdr:rowOff>146028</xdr:rowOff>
    </xdr:from>
    <xdr:to>
      <xdr:col>7</xdr:col>
      <xdr:colOff>541731</xdr:colOff>
      <xdr:row>27</xdr:row>
      <xdr:rowOff>79530</xdr:rowOff>
    </xdr:to>
    <xdr:pic>
      <xdr:nvPicPr>
        <xdr:cNvPr id="6" name="Picture 5"/>
        <xdr:cNvPicPr>
          <a:picLocks noChangeAspect="1"/>
        </xdr:cNvPicPr>
      </xdr:nvPicPr>
      <xdr:blipFill>
        <a:blip xmlns:r="http://schemas.openxmlformats.org/officeDocument/2006/relationships" r:embed="rId1"/>
        <a:stretch>
          <a:fillRect/>
        </a:stretch>
      </xdr:blipFill>
      <xdr:spPr>
        <a:xfrm>
          <a:off x="6267450" y="5346678"/>
          <a:ext cx="284556" cy="314502"/>
        </a:xfrm>
        <a:prstGeom prst="rect">
          <a:avLst/>
        </a:prstGeom>
      </xdr:spPr>
    </xdr:pic>
    <xdr:clientData/>
  </xdr:twoCellAnchor>
  <xdr:twoCellAnchor editAs="absolute">
    <xdr:from>
      <xdr:col>1</xdr:col>
      <xdr:colOff>57148</xdr:colOff>
      <xdr:row>2</xdr:row>
      <xdr:rowOff>123825</xdr:rowOff>
    </xdr:from>
    <xdr:to>
      <xdr:col>3</xdr:col>
      <xdr:colOff>742950</xdr:colOff>
      <xdr:row>17</xdr:row>
      <xdr:rowOff>76200</xdr:rowOff>
    </xdr:to>
    <mc:AlternateContent xmlns:mc="http://schemas.openxmlformats.org/markup-compatibility/2006" xmlns:sle15="http://schemas.microsoft.com/office/drawing/2012/slicer">
      <mc:Choice Requires="sle15">
        <xdr:graphicFrame macro="">
          <xdr:nvGraphicFramePr>
            <xdr:cNvPr id="7" name="Secretarial Area"/>
            <xdr:cNvGraphicFramePr/>
          </xdr:nvGraphicFramePr>
          <xdr:xfrm>
            <a:off x="0" y="0"/>
            <a:ext cx="0" cy="0"/>
          </xdr:xfrm>
          <a:graphic>
            <a:graphicData uri="http://schemas.microsoft.com/office/drawing/2010/slicer">
              <sle:slicer xmlns:sle="http://schemas.microsoft.com/office/drawing/2010/slicer" name="Secretarial Area"/>
            </a:graphicData>
          </a:graphic>
        </xdr:graphicFrame>
      </mc:Choice>
      <mc:Fallback xmlns="">
        <xdr:sp macro="" textlink="">
          <xdr:nvSpPr>
            <xdr:cNvPr id="0" name=""/>
            <xdr:cNvSpPr>
              <a:spLocks noTextEdit="1"/>
            </xdr:cNvSpPr>
          </xdr:nvSpPr>
          <xdr:spPr>
            <a:xfrm>
              <a:off x="161923" y="504825"/>
              <a:ext cx="2438402" cy="28098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809624</xdr:colOff>
      <xdr:row>2</xdr:row>
      <xdr:rowOff>123825</xdr:rowOff>
    </xdr:from>
    <xdr:to>
      <xdr:col>10</xdr:col>
      <xdr:colOff>161925</xdr:colOff>
      <xdr:row>17</xdr:row>
      <xdr:rowOff>95250</xdr:rowOff>
    </xdr:to>
    <mc:AlternateContent xmlns:mc="http://schemas.openxmlformats.org/markup-compatibility/2006" xmlns:sle15="http://schemas.microsoft.com/office/drawing/2012/slicer">
      <mc:Choice Requires="sle15">
        <xdr:graphicFrame macro="">
          <xdr:nvGraphicFramePr>
            <xdr:cNvPr id="8" name="Agency"/>
            <xdr:cNvGraphicFramePr/>
          </xdr:nvGraphicFramePr>
          <xdr:xfrm>
            <a:off x="0" y="0"/>
            <a:ext cx="0" cy="0"/>
          </xdr:xfrm>
          <a:graphic>
            <a:graphicData uri="http://schemas.microsoft.com/office/drawing/2010/slicer">
              <sle:slicer xmlns:sle="http://schemas.microsoft.com/office/drawing/2010/slicer" name="Agency"/>
            </a:graphicData>
          </a:graphic>
        </xdr:graphicFrame>
      </mc:Choice>
      <mc:Fallback xmlns="">
        <xdr:sp macro="" textlink="">
          <xdr:nvSpPr>
            <xdr:cNvPr id="0" name=""/>
            <xdr:cNvSpPr>
              <a:spLocks noTextEdit="1"/>
            </xdr:cNvSpPr>
          </xdr:nvSpPr>
          <xdr:spPr>
            <a:xfrm>
              <a:off x="2666999" y="504825"/>
              <a:ext cx="5838826" cy="28289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queryTables/queryTable1.xml><?xml version="1.0" encoding="utf-8"?>
<queryTable xmlns="http://schemas.openxmlformats.org/spreadsheetml/2006/main" name="ExternalData_1" adjustColumnWidth="0" connectionId="1" autoFormatId="16" applyNumberFormats="0" applyBorderFormats="0" applyFontFormats="1" applyPatternFormats="1" applyAlignmentFormats="0" applyWidthHeightFormats="0">
  <queryTableRefresh nextId="17">
    <queryTableFields count="16">
      <queryTableField id="1" name="Secretarial Area" tableColumnId="33"/>
      <queryTableField id="2" name="Sec Area Sort" tableColumnId="34"/>
      <queryTableField id="3" name="Agency" tableColumnId="35"/>
      <queryTableField id="4" name="Agency Code" tableColumnId="36"/>
      <queryTableField id="5" name="Agency Name" tableColumnId="37"/>
      <queryTableField id="6" name="Agency Sort" tableColumnId="38"/>
      <queryTableField id="7" name="Budget Round" tableColumnId="39"/>
      <queryTableField id="8" name="Submission Type" tableColumnId="40"/>
      <queryTableField id="9" name="Title" tableColumnId="41"/>
      <queryTableField id="10" name="Description" tableColumnId="42"/>
      <queryTableField id="11" name="2019 GF" tableColumnId="43"/>
      <queryTableField id="12" name="2020 GF" tableColumnId="44"/>
      <queryTableField id="13" name="2019 Bonds" tableColumnId="45"/>
      <queryTableField id="14" name="2020 Bonds" tableColumnId="46"/>
      <queryTableField id="15" name="2019 Other NGF" tableColumnId="47"/>
      <queryTableField id="16" name="2020 Other NGF" tableColumnId="48"/>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ecretarial_Area" sourceName="Secretarial Area">
  <extLst>
    <x:ext xmlns:x15="http://schemas.microsoft.com/office/spreadsheetml/2010/11/main" uri="{2F2917AC-EB37-4324-AD4E-5DD8C200BD13}">
      <x15:tableSlicerCache tableId="3" column="33"/>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Agency" sourceName="Agency">
  <extLst>
    <x:ext xmlns:x15="http://schemas.microsoft.com/office/spreadsheetml/2010/11/main" uri="{2F2917AC-EB37-4324-AD4E-5DD8C200BD13}">
      <x15:tableSlicerCache tableId="3" column="35"/>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retarial Area" cache="Slicer_Secretarial_Area" caption="Secretarial Area" style="SlicerStyleDark1 2" rowHeight="241300"/>
  <slicer name="Agency" cache="Slicer_Agency" caption="Agency" columnCount="2" style="SlicerStyleDark1 2" rowHeight="24130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3" name="CapitalSummaryOutput" displayName="CapitalSummaryOutput" ref="A3:P51" tableType="queryTable" totalsRowCount="1" headerRowDxfId="34" dataDxfId="33" totalsRowDxfId="32">
  <autoFilter ref="A3:P50"/>
  <tableColumns count="16">
    <tableColumn id="33" uniqueName="33" name="Secretarial Area" totalsRowLabel="Total" queryTableFieldId="1" dataDxfId="31" totalsRowDxfId="30"/>
    <tableColumn id="34" uniqueName="34" name="Sec Area Sort" queryTableFieldId="2" dataDxfId="29" totalsRowDxfId="28"/>
    <tableColumn id="35" uniqueName="35" name="Agency" queryTableFieldId="3" dataDxfId="27" totalsRowDxfId="26"/>
    <tableColumn id="36" uniqueName="36" name="Agency Code" queryTableFieldId="4" dataDxfId="25" totalsRowDxfId="24"/>
    <tableColumn id="37" uniqueName="37" name="Agency Name" queryTableFieldId="5" dataDxfId="23" totalsRowDxfId="22"/>
    <tableColumn id="38" uniqueName="38" name="Agency Sort" queryTableFieldId="6" dataDxfId="21" totalsRowDxfId="20"/>
    <tableColumn id="39" uniqueName="39" name="Budget Round" queryTableFieldId="7" dataDxfId="19" totalsRowDxfId="18"/>
    <tableColumn id="40" uniqueName="40" name="Submission Type" queryTableFieldId="8" dataDxfId="17" totalsRowDxfId="16"/>
    <tableColumn id="41" uniqueName="41" name="Title" queryTableFieldId="9" dataDxfId="15" totalsRowDxfId="14"/>
    <tableColumn id="42" uniqueName="42" name="Description" queryTableFieldId="10" dataDxfId="13" totalsRowDxfId="12"/>
    <tableColumn id="43" uniqueName="43" name="2019 GF" totalsRowFunction="sum" queryTableFieldId="11" dataDxfId="11" totalsRowDxfId="10"/>
    <tableColumn id="44" uniqueName="44" name="2020 GF" totalsRowFunction="sum" queryTableFieldId="12" dataDxfId="9" totalsRowDxfId="8"/>
    <tableColumn id="45" uniqueName="45" name="2019 Bonds" totalsRowFunction="sum" queryTableFieldId="13" dataDxfId="7" totalsRowDxfId="6"/>
    <tableColumn id="46" uniqueName="46" name="2020 Bonds" totalsRowFunction="sum" queryTableFieldId="14" dataDxfId="5" totalsRowDxfId="4"/>
    <tableColumn id="47" uniqueName="47" name="2019 Other NGF" totalsRowFunction="sum" queryTableFieldId="15" dataDxfId="3" totalsRowDxfId="2"/>
    <tableColumn id="48" uniqueName="48" name="2020 Other NGF" totalsRowFunction="sum" queryTableFieldId="16" dataDxfId="1" totalsRowDxfId="0"/>
  </tableColumns>
  <tableStyleInfo name="TableStyleMedium2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showGridLines="0" tabSelected="1" zoomScaleNormal="100" zoomScaleSheetLayoutView="100" workbookViewId="0">
      <selection activeCell="B19" sqref="B19"/>
    </sheetView>
  </sheetViews>
  <sheetFormatPr defaultRowHeight="15" x14ac:dyDescent="0.25"/>
  <cols>
    <col min="1" max="1" width="1.5703125" customWidth="1"/>
    <col min="2" max="2" width="17.140625" customWidth="1"/>
    <col min="4" max="7" width="15.5703125" bestFit="1" customWidth="1"/>
    <col min="8" max="8" width="12.85546875" bestFit="1" customWidth="1"/>
    <col min="9" max="9" width="13" customWidth="1"/>
  </cols>
  <sheetData>
    <row r="1" spans="2:2" x14ac:dyDescent="0.25">
      <c r="B1" s="6" t="s">
        <v>196</v>
      </c>
    </row>
    <row r="2" spans="2:2" x14ac:dyDescent="0.25">
      <c r="B2" s="7" t="s">
        <v>86</v>
      </c>
    </row>
    <row r="19" spans="3:9" ht="15.75" thickBot="1" x14ac:dyDescent="0.3"/>
    <row r="20" spans="3:9" ht="31.5" thickTop="1" thickBot="1" x14ac:dyDescent="0.3">
      <c r="D20" s="9" t="s">
        <v>82</v>
      </c>
      <c r="E20" s="10" t="s">
        <v>83</v>
      </c>
      <c r="F20" s="10" t="s">
        <v>192</v>
      </c>
      <c r="G20" s="10" t="s">
        <v>193</v>
      </c>
      <c r="H20" s="10" t="s">
        <v>194</v>
      </c>
      <c r="I20" s="11" t="s">
        <v>195</v>
      </c>
    </row>
    <row r="21" spans="3:9" ht="16.5" thickTop="1" thickBot="1" x14ac:dyDescent="0.3">
      <c r="C21" s="8" t="s">
        <v>85</v>
      </c>
      <c r="D21" s="12">
        <f>SUBTOTAL(109,CapitalSummaryOutput[2019 GF])</f>
        <v>10000000</v>
      </c>
      <c r="E21" s="13">
        <f>SUBTOTAL(109,CapitalSummaryOutput[2020 GF])</f>
        <v>5000000</v>
      </c>
      <c r="F21" s="13">
        <f>SUBTOTAL(109,CapitalSummaryOutput[2019 Bonds])</f>
        <v>610349000</v>
      </c>
      <c r="G21" s="13">
        <f>SUBTOTAL(109,CapitalSummaryOutput[2020 Bonds])</f>
        <v>125000000</v>
      </c>
      <c r="H21" s="13">
        <f>SUBTOTAL(109,CapitalSummaryOutput[2019 Other NGF])</f>
        <v>125126000</v>
      </c>
      <c r="I21" s="14">
        <f>SUBTOTAL(109,CapitalSummaryOutput[2020 Other NGF])</f>
        <v>98500000</v>
      </c>
    </row>
    <row r="22" spans="3:9" ht="15.75" thickTop="1" x14ac:dyDescent="0.25"/>
  </sheetData>
  <pageMargins left="0.7" right="0.7" top="0.75" bottom="0.75" header="0.3" footer="0.3"/>
  <pageSetup orientation="portrait"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pane ySplit="3" topLeftCell="A4" activePane="bottomLeft" state="frozen"/>
      <selection activeCell="K1" sqref="K1"/>
      <selection pane="bottomLeft" activeCell="A3" sqref="A3"/>
    </sheetView>
  </sheetViews>
  <sheetFormatPr defaultRowHeight="15" x14ac:dyDescent="0.25"/>
  <cols>
    <col min="1" max="1" width="18.5703125" customWidth="1"/>
    <col min="2" max="2" width="14.85546875" hidden="1" customWidth="1"/>
    <col min="3" max="3" width="26.140625" customWidth="1"/>
    <col min="4" max="4" width="14.7109375" hidden="1" customWidth="1"/>
    <col min="5" max="5" width="36.7109375" hidden="1" customWidth="1"/>
    <col min="6" max="6" width="16" hidden="1" customWidth="1"/>
    <col min="7" max="7" width="18.140625" hidden="1" customWidth="1"/>
    <col min="8" max="8" width="22" hidden="1" customWidth="1"/>
    <col min="9" max="9" width="33.85546875" customWidth="1"/>
    <col min="10" max="10" width="53.28515625" customWidth="1"/>
    <col min="11" max="16" width="15.140625" customWidth="1"/>
  </cols>
  <sheetData>
    <row r="1" spans="1:16" x14ac:dyDescent="0.25">
      <c r="A1" s="6" t="s">
        <v>191</v>
      </c>
    </row>
    <row r="3" spans="1:16" ht="30" customHeight="1" x14ac:dyDescent="0.25">
      <c r="A3" s="5" t="s">
        <v>84</v>
      </c>
      <c r="B3" s="5" t="s">
        <v>53</v>
      </c>
      <c r="C3" s="5" t="s">
        <v>54</v>
      </c>
      <c r="D3" s="5" t="s">
        <v>77</v>
      </c>
      <c r="E3" s="5" t="s">
        <v>78</v>
      </c>
      <c r="F3" s="5" t="s">
        <v>79</v>
      </c>
      <c r="G3" s="5" t="s">
        <v>81</v>
      </c>
      <c r="H3" s="5" t="s">
        <v>184</v>
      </c>
      <c r="I3" s="5" t="s">
        <v>80</v>
      </c>
      <c r="J3" s="5" t="s">
        <v>55</v>
      </c>
      <c r="K3" s="5" t="s">
        <v>185</v>
      </c>
      <c r="L3" s="5" t="s">
        <v>186</v>
      </c>
      <c r="M3" s="5" t="s">
        <v>187</v>
      </c>
      <c r="N3" s="5" t="s">
        <v>188</v>
      </c>
      <c r="O3" s="5" t="s">
        <v>189</v>
      </c>
      <c r="P3" s="5" t="s">
        <v>190</v>
      </c>
    </row>
    <row r="4" spans="1:16" ht="60" x14ac:dyDescent="0.25">
      <c r="A4" s="2" t="s">
        <v>1</v>
      </c>
      <c r="B4" s="3">
        <v>4</v>
      </c>
      <c r="C4" s="2" t="s">
        <v>56</v>
      </c>
      <c r="D4" s="3">
        <v>194</v>
      </c>
      <c r="E4" s="1" t="s">
        <v>3</v>
      </c>
      <c r="F4" s="3" t="s">
        <v>2</v>
      </c>
      <c r="G4" s="3" t="s">
        <v>0</v>
      </c>
      <c r="H4" s="3" t="s">
        <v>87</v>
      </c>
      <c r="I4" s="2" t="s">
        <v>88</v>
      </c>
      <c r="J4" s="2" t="s">
        <v>89</v>
      </c>
      <c r="K4" s="4">
        <v>0</v>
      </c>
      <c r="L4" s="4">
        <v>0</v>
      </c>
      <c r="M4" s="4">
        <v>13600000</v>
      </c>
      <c r="N4" s="4">
        <v>0</v>
      </c>
      <c r="O4" s="4">
        <v>0</v>
      </c>
      <c r="P4" s="4">
        <v>0</v>
      </c>
    </row>
    <row r="5" spans="1:16" ht="180" x14ac:dyDescent="0.25">
      <c r="A5" s="2" t="s">
        <v>4</v>
      </c>
      <c r="B5" s="3">
        <v>7</v>
      </c>
      <c r="C5" s="2" t="s">
        <v>57</v>
      </c>
      <c r="D5" s="3">
        <v>218</v>
      </c>
      <c r="E5" s="1" t="s">
        <v>6</v>
      </c>
      <c r="F5" s="3" t="s">
        <v>5</v>
      </c>
      <c r="G5" s="3" t="s">
        <v>0</v>
      </c>
      <c r="H5" s="3" t="s">
        <v>87</v>
      </c>
      <c r="I5" s="2" t="s">
        <v>90</v>
      </c>
      <c r="J5" s="2" t="s">
        <v>91</v>
      </c>
      <c r="K5" s="4">
        <v>0</v>
      </c>
      <c r="L5" s="4">
        <v>0</v>
      </c>
      <c r="M5" s="4">
        <v>2000000</v>
      </c>
      <c r="N5" s="4">
        <v>0</v>
      </c>
      <c r="O5" s="4">
        <v>0</v>
      </c>
      <c r="P5" s="4">
        <v>0</v>
      </c>
    </row>
    <row r="6" spans="1:16" ht="105" x14ac:dyDescent="0.25">
      <c r="A6" s="2" t="s">
        <v>4</v>
      </c>
      <c r="B6" s="3">
        <v>7</v>
      </c>
      <c r="C6" s="2" t="s">
        <v>58</v>
      </c>
      <c r="D6" s="3">
        <v>204</v>
      </c>
      <c r="E6" s="1" t="s">
        <v>8</v>
      </c>
      <c r="F6" s="3" t="s">
        <v>7</v>
      </c>
      <c r="G6" s="3" t="s">
        <v>0</v>
      </c>
      <c r="H6" s="3" t="s">
        <v>87</v>
      </c>
      <c r="I6" s="2" t="s">
        <v>92</v>
      </c>
      <c r="J6" s="2" t="s">
        <v>93</v>
      </c>
      <c r="K6" s="4">
        <v>0</v>
      </c>
      <c r="L6" s="4">
        <v>0</v>
      </c>
      <c r="M6" s="4">
        <v>37742000</v>
      </c>
      <c r="N6" s="4">
        <v>0</v>
      </c>
      <c r="O6" s="4">
        <v>0</v>
      </c>
      <c r="P6" s="4">
        <v>0</v>
      </c>
    </row>
    <row r="7" spans="1:16" ht="105" x14ac:dyDescent="0.25">
      <c r="A7" s="2" t="s">
        <v>4</v>
      </c>
      <c r="B7" s="3">
        <v>7</v>
      </c>
      <c r="C7" s="2" t="s">
        <v>58</v>
      </c>
      <c r="D7" s="3">
        <v>204</v>
      </c>
      <c r="E7" s="1" t="s">
        <v>8</v>
      </c>
      <c r="F7" s="3" t="s">
        <v>7</v>
      </c>
      <c r="G7" s="3" t="s">
        <v>0</v>
      </c>
      <c r="H7" s="3" t="s">
        <v>87</v>
      </c>
      <c r="I7" s="2" t="s">
        <v>94</v>
      </c>
      <c r="J7" s="2" t="s">
        <v>95</v>
      </c>
      <c r="K7" s="4">
        <v>0</v>
      </c>
      <c r="L7" s="4">
        <v>0</v>
      </c>
      <c r="M7" s="4">
        <v>11000000</v>
      </c>
      <c r="N7" s="4">
        <v>0</v>
      </c>
      <c r="O7" s="4">
        <v>0</v>
      </c>
      <c r="P7" s="4">
        <v>0</v>
      </c>
    </row>
    <row r="8" spans="1:16" ht="135" x14ac:dyDescent="0.25">
      <c r="A8" s="2" t="s">
        <v>4</v>
      </c>
      <c r="B8" s="3">
        <v>7</v>
      </c>
      <c r="C8" s="2" t="s">
        <v>59</v>
      </c>
      <c r="D8" s="3">
        <v>247</v>
      </c>
      <c r="E8" s="1" t="s">
        <v>10</v>
      </c>
      <c r="F8" s="3" t="s">
        <v>9</v>
      </c>
      <c r="G8" s="3" t="s">
        <v>0</v>
      </c>
      <c r="H8" s="3" t="s">
        <v>87</v>
      </c>
      <c r="I8" s="2" t="s">
        <v>96</v>
      </c>
      <c r="J8" s="2" t="s">
        <v>97</v>
      </c>
      <c r="K8" s="4">
        <v>0</v>
      </c>
      <c r="L8" s="4">
        <v>0</v>
      </c>
      <c r="M8" s="4">
        <v>5381000</v>
      </c>
      <c r="N8" s="4">
        <v>0</v>
      </c>
      <c r="O8" s="4">
        <v>0</v>
      </c>
      <c r="P8" s="4">
        <v>0</v>
      </c>
    </row>
    <row r="9" spans="1:16" ht="75" x14ac:dyDescent="0.25">
      <c r="A9" s="2" t="s">
        <v>4</v>
      </c>
      <c r="B9" s="3">
        <v>7</v>
      </c>
      <c r="C9" s="2" t="s">
        <v>60</v>
      </c>
      <c r="D9" s="3">
        <v>216</v>
      </c>
      <c r="E9" s="1" t="s">
        <v>12</v>
      </c>
      <c r="F9" s="3" t="s">
        <v>11</v>
      </c>
      <c r="G9" s="3" t="s">
        <v>0</v>
      </c>
      <c r="H9" s="3" t="s">
        <v>87</v>
      </c>
      <c r="I9" s="2" t="s">
        <v>98</v>
      </c>
      <c r="J9" s="2" t="s">
        <v>99</v>
      </c>
      <c r="K9" s="4">
        <v>0</v>
      </c>
      <c r="L9" s="4">
        <v>0</v>
      </c>
      <c r="M9" s="4">
        <v>0</v>
      </c>
      <c r="N9" s="4">
        <v>0</v>
      </c>
      <c r="O9" s="4">
        <v>3000000</v>
      </c>
      <c r="P9" s="4">
        <v>0</v>
      </c>
    </row>
    <row r="10" spans="1:16" ht="75" x14ac:dyDescent="0.25">
      <c r="A10" s="2" t="s">
        <v>4</v>
      </c>
      <c r="B10" s="3">
        <v>7</v>
      </c>
      <c r="C10" s="2" t="s">
        <v>60</v>
      </c>
      <c r="D10" s="3">
        <v>216</v>
      </c>
      <c r="E10" s="1" t="s">
        <v>12</v>
      </c>
      <c r="F10" s="3" t="s">
        <v>11</v>
      </c>
      <c r="G10" s="3" t="s">
        <v>0</v>
      </c>
      <c r="H10" s="3" t="s">
        <v>87</v>
      </c>
      <c r="I10" s="2" t="s">
        <v>100</v>
      </c>
      <c r="J10" s="2" t="s">
        <v>101</v>
      </c>
      <c r="K10" s="4">
        <v>0</v>
      </c>
      <c r="L10" s="4">
        <v>0</v>
      </c>
      <c r="M10" s="4">
        <v>77000000</v>
      </c>
      <c r="N10" s="4">
        <v>0</v>
      </c>
      <c r="O10" s="4">
        <v>0</v>
      </c>
      <c r="P10" s="4">
        <v>0</v>
      </c>
    </row>
    <row r="11" spans="1:16" ht="75" x14ac:dyDescent="0.25">
      <c r="A11" s="2" t="s">
        <v>4</v>
      </c>
      <c r="B11" s="3">
        <v>7</v>
      </c>
      <c r="C11" s="2" t="s">
        <v>61</v>
      </c>
      <c r="D11" s="3">
        <v>213</v>
      </c>
      <c r="E11" s="1" t="s">
        <v>14</v>
      </c>
      <c r="F11" s="3" t="s">
        <v>13</v>
      </c>
      <c r="G11" s="3" t="s">
        <v>0</v>
      </c>
      <c r="H11" s="3" t="s">
        <v>87</v>
      </c>
      <c r="I11" s="2" t="s">
        <v>102</v>
      </c>
      <c r="J11" s="2" t="s">
        <v>103</v>
      </c>
      <c r="K11" s="4">
        <v>0</v>
      </c>
      <c r="L11" s="4">
        <v>0</v>
      </c>
      <c r="M11" s="4">
        <v>0</v>
      </c>
      <c r="N11" s="4">
        <v>0</v>
      </c>
      <c r="O11" s="4">
        <v>3000000</v>
      </c>
      <c r="P11" s="4">
        <v>0</v>
      </c>
    </row>
    <row r="12" spans="1:16" ht="90" x14ac:dyDescent="0.25">
      <c r="A12" s="2" t="s">
        <v>4</v>
      </c>
      <c r="B12" s="3">
        <v>7</v>
      </c>
      <c r="C12" s="2" t="s">
        <v>61</v>
      </c>
      <c r="D12" s="3">
        <v>213</v>
      </c>
      <c r="E12" s="1" t="s">
        <v>14</v>
      </c>
      <c r="F12" s="3" t="s">
        <v>13</v>
      </c>
      <c r="G12" s="3" t="s">
        <v>0</v>
      </c>
      <c r="H12" s="3" t="s">
        <v>87</v>
      </c>
      <c r="I12" s="2" t="s">
        <v>104</v>
      </c>
      <c r="J12" s="2" t="s">
        <v>105</v>
      </c>
      <c r="K12" s="4">
        <v>0</v>
      </c>
      <c r="L12" s="4">
        <v>0</v>
      </c>
      <c r="M12" s="4">
        <v>10000000</v>
      </c>
      <c r="N12" s="4">
        <v>0</v>
      </c>
      <c r="O12" s="4">
        <v>0</v>
      </c>
      <c r="P12" s="4">
        <v>0</v>
      </c>
    </row>
    <row r="13" spans="1:16" ht="90" x14ac:dyDescent="0.25">
      <c r="A13" s="2" t="s">
        <v>4</v>
      </c>
      <c r="B13" s="3">
        <v>7</v>
      </c>
      <c r="C13" s="2" t="s">
        <v>62</v>
      </c>
      <c r="D13" s="3">
        <v>221</v>
      </c>
      <c r="E13" s="1" t="s">
        <v>16</v>
      </c>
      <c r="F13" s="3" t="s">
        <v>15</v>
      </c>
      <c r="G13" s="3" t="s">
        <v>0</v>
      </c>
      <c r="H13" s="3" t="s">
        <v>87</v>
      </c>
      <c r="I13" s="2" t="s">
        <v>106</v>
      </c>
      <c r="J13" s="2" t="s">
        <v>107</v>
      </c>
      <c r="K13" s="4">
        <v>0</v>
      </c>
      <c r="L13" s="4">
        <v>0</v>
      </c>
      <c r="M13" s="4">
        <v>0</v>
      </c>
      <c r="N13" s="4">
        <v>0</v>
      </c>
      <c r="O13" s="4">
        <v>3420000</v>
      </c>
      <c r="P13" s="4">
        <v>0</v>
      </c>
    </row>
    <row r="14" spans="1:16" ht="150" x14ac:dyDescent="0.25">
      <c r="A14" s="2" t="s">
        <v>4</v>
      </c>
      <c r="B14" s="3">
        <v>7</v>
      </c>
      <c r="C14" s="2" t="s">
        <v>63</v>
      </c>
      <c r="D14" s="3">
        <v>215</v>
      </c>
      <c r="E14" s="1" t="s">
        <v>18</v>
      </c>
      <c r="F14" s="3" t="s">
        <v>17</v>
      </c>
      <c r="G14" s="3" t="s">
        <v>0</v>
      </c>
      <c r="H14" s="3" t="s">
        <v>87</v>
      </c>
      <c r="I14" s="2" t="s">
        <v>108</v>
      </c>
      <c r="J14" s="2" t="s">
        <v>109</v>
      </c>
      <c r="K14" s="4">
        <v>0</v>
      </c>
      <c r="L14" s="4">
        <v>0</v>
      </c>
      <c r="M14" s="4">
        <v>24500000</v>
      </c>
      <c r="N14" s="4">
        <v>0</v>
      </c>
      <c r="O14" s="4">
        <v>0</v>
      </c>
      <c r="P14" s="4">
        <v>0</v>
      </c>
    </row>
    <row r="15" spans="1:16" ht="225" x14ac:dyDescent="0.25">
      <c r="A15" s="2" t="s">
        <v>4</v>
      </c>
      <c r="B15" s="3">
        <v>7</v>
      </c>
      <c r="C15" s="2" t="s">
        <v>64</v>
      </c>
      <c r="D15" s="3">
        <v>207</v>
      </c>
      <c r="E15" s="1" t="s">
        <v>20</v>
      </c>
      <c r="F15" s="3" t="s">
        <v>19</v>
      </c>
      <c r="G15" s="3" t="s">
        <v>0</v>
      </c>
      <c r="H15" s="3" t="s">
        <v>87</v>
      </c>
      <c r="I15" s="2" t="s">
        <v>110</v>
      </c>
      <c r="J15" s="2" t="s">
        <v>111</v>
      </c>
      <c r="K15" s="4">
        <v>0</v>
      </c>
      <c r="L15" s="4">
        <v>0</v>
      </c>
      <c r="M15" s="4">
        <v>31441000</v>
      </c>
      <c r="N15" s="4">
        <v>0</v>
      </c>
      <c r="O15" s="4">
        <v>0</v>
      </c>
      <c r="P15" s="4">
        <v>0</v>
      </c>
    </row>
    <row r="16" spans="1:16" ht="165" x14ac:dyDescent="0.25">
      <c r="A16" s="2" t="s">
        <v>4</v>
      </c>
      <c r="B16" s="3">
        <v>7</v>
      </c>
      <c r="C16" s="2" t="s">
        <v>65</v>
      </c>
      <c r="D16" s="3">
        <v>211</v>
      </c>
      <c r="E16" s="1" t="s">
        <v>22</v>
      </c>
      <c r="F16" s="3" t="s">
        <v>21</v>
      </c>
      <c r="G16" s="3" t="s">
        <v>0</v>
      </c>
      <c r="H16" s="3" t="s">
        <v>87</v>
      </c>
      <c r="I16" s="2" t="s">
        <v>112</v>
      </c>
      <c r="J16" s="2" t="s">
        <v>113</v>
      </c>
      <c r="K16" s="4">
        <v>0</v>
      </c>
      <c r="L16" s="4">
        <v>0</v>
      </c>
      <c r="M16" s="4">
        <v>0</v>
      </c>
      <c r="N16" s="4">
        <v>0</v>
      </c>
      <c r="O16" s="4">
        <v>1650000</v>
      </c>
      <c r="P16" s="4">
        <v>0</v>
      </c>
    </row>
    <row r="17" spans="1:16" ht="105" x14ac:dyDescent="0.25">
      <c r="A17" s="2" t="s">
        <v>4</v>
      </c>
      <c r="B17" s="3">
        <v>7</v>
      </c>
      <c r="C17" s="2" t="s">
        <v>65</v>
      </c>
      <c r="D17" s="3">
        <v>211</v>
      </c>
      <c r="E17" s="1" t="s">
        <v>22</v>
      </c>
      <c r="F17" s="3" t="s">
        <v>21</v>
      </c>
      <c r="G17" s="3" t="s">
        <v>0</v>
      </c>
      <c r="H17" s="3" t="s">
        <v>87</v>
      </c>
      <c r="I17" s="2" t="s">
        <v>114</v>
      </c>
      <c r="J17" s="2" t="s">
        <v>115</v>
      </c>
      <c r="K17" s="4">
        <v>0</v>
      </c>
      <c r="L17" s="4">
        <v>0</v>
      </c>
      <c r="M17" s="4">
        <v>0</v>
      </c>
      <c r="N17" s="4">
        <v>0</v>
      </c>
      <c r="O17" s="4">
        <v>0</v>
      </c>
      <c r="P17" s="4">
        <v>3100000</v>
      </c>
    </row>
    <row r="18" spans="1:16" ht="210" x14ac:dyDescent="0.25">
      <c r="A18" s="2" t="s">
        <v>4</v>
      </c>
      <c r="B18" s="3">
        <v>7</v>
      </c>
      <c r="C18" s="2" t="s">
        <v>65</v>
      </c>
      <c r="D18" s="3">
        <v>211</v>
      </c>
      <c r="E18" s="1" t="s">
        <v>22</v>
      </c>
      <c r="F18" s="3" t="s">
        <v>21</v>
      </c>
      <c r="G18" s="3" t="s">
        <v>0</v>
      </c>
      <c r="H18" s="3" t="s">
        <v>87</v>
      </c>
      <c r="I18" s="2" t="s">
        <v>116</v>
      </c>
      <c r="J18" s="2" t="s">
        <v>117</v>
      </c>
      <c r="K18" s="4">
        <v>0</v>
      </c>
      <c r="L18" s="4">
        <v>0</v>
      </c>
      <c r="M18" s="4">
        <v>2500000</v>
      </c>
      <c r="N18" s="4">
        <v>0</v>
      </c>
      <c r="O18" s="4">
        <v>0</v>
      </c>
      <c r="P18" s="4">
        <v>0</v>
      </c>
    </row>
    <row r="19" spans="1:16" ht="165" x14ac:dyDescent="0.25">
      <c r="A19" s="2" t="s">
        <v>4</v>
      </c>
      <c r="B19" s="3">
        <v>7</v>
      </c>
      <c r="C19" s="2" t="s">
        <v>66</v>
      </c>
      <c r="D19" s="3">
        <v>208</v>
      </c>
      <c r="E19" s="1" t="s">
        <v>24</v>
      </c>
      <c r="F19" s="3" t="s">
        <v>23</v>
      </c>
      <c r="G19" s="3" t="s">
        <v>0</v>
      </c>
      <c r="H19" s="3" t="s">
        <v>87</v>
      </c>
      <c r="I19" s="2" t="s">
        <v>118</v>
      </c>
      <c r="J19" s="2" t="s">
        <v>119</v>
      </c>
      <c r="K19" s="4">
        <v>0</v>
      </c>
      <c r="L19" s="4">
        <v>0</v>
      </c>
      <c r="M19" s="4">
        <v>17765000</v>
      </c>
      <c r="N19" s="4">
        <v>0</v>
      </c>
      <c r="O19" s="4">
        <v>0</v>
      </c>
      <c r="P19" s="4">
        <v>0</v>
      </c>
    </row>
    <row r="20" spans="1:16" ht="255" x14ac:dyDescent="0.25">
      <c r="A20" s="2" t="s">
        <v>4</v>
      </c>
      <c r="B20" s="3">
        <v>7</v>
      </c>
      <c r="C20" s="2" t="s">
        <v>66</v>
      </c>
      <c r="D20" s="3">
        <v>208</v>
      </c>
      <c r="E20" s="1" t="s">
        <v>24</v>
      </c>
      <c r="F20" s="3" t="s">
        <v>23</v>
      </c>
      <c r="G20" s="3" t="s">
        <v>0</v>
      </c>
      <c r="H20" s="3" t="s">
        <v>87</v>
      </c>
      <c r="I20" s="2" t="s">
        <v>120</v>
      </c>
      <c r="J20" s="2" t="s">
        <v>121</v>
      </c>
      <c r="K20" s="4">
        <v>0</v>
      </c>
      <c r="L20" s="4">
        <v>0</v>
      </c>
      <c r="M20" s="4">
        <v>49690000</v>
      </c>
      <c r="N20" s="4">
        <v>0</v>
      </c>
      <c r="O20" s="4">
        <v>13310000</v>
      </c>
      <c r="P20" s="4">
        <v>0</v>
      </c>
    </row>
    <row r="21" spans="1:16" ht="255" x14ac:dyDescent="0.25">
      <c r="A21" s="2" t="s">
        <v>4</v>
      </c>
      <c r="B21" s="3">
        <v>7</v>
      </c>
      <c r="C21" s="2" t="s">
        <v>66</v>
      </c>
      <c r="D21" s="3">
        <v>208</v>
      </c>
      <c r="E21" s="1" t="s">
        <v>24</v>
      </c>
      <c r="F21" s="3" t="s">
        <v>23</v>
      </c>
      <c r="G21" s="3" t="s">
        <v>0</v>
      </c>
      <c r="H21" s="3" t="s">
        <v>87</v>
      </c>
      <c r="I21" s="2" t="s">
        <v>122</v>
      </c>
      <c r="J21" s="2" t="s">
        <v>123</v>
      </c>
      <c r="K21" s="4">
        <v>0</v>
      </c>
      <c r="L21" s="4">
        <v>0</v>
      </c>
      <c r="M21" s="4">
        <v>2000000</v>
      </c>
      <c r="N21" s="4">
        <v>0</v>
      </c>
      <c r="O21" s="4">
        <v>5000000</v>
      </c>
      <c r="P21" s="4">
        <v>0</v>
      </c>
    </row>
    <row r="22" spans="1:16" ht="255" x14ac:dyDescent="0.25">
      <c r="A22" s="2" t="s">
        <v>4</v>
      </c>
      <c r="B22" s="3">
        <v>7</v>
      </c>
      <c r="C22" s="2" t="s">
        <v>66</v>
      </c>
      <c r="D22" s="3">
        <v>208</v>
      </c>
      <c r="E22" s="1" t="s">
        <v>24</v>
      </c>
      <c r="F22" s="3" t="s">
        <v>23</v>
      </c>
      <c r="G22" s="3" t="s">
        <v>0</v>
      </c>
      <c r="H22" s="3" t="s">
        <v>87</v>
      </c>
      <c r="I22" s="2" t="s">
        <v>124</v>
      </c>
      <c r="J22" s="2" t="s">
        <v>125</v>
      </c>
      <c r="K22" s="4">
        <v>0</v>
      </c>
      <c r="L22" s="4">
        <v>0</v>
      </c>
      <c r="M22" s="4">
        <v>12634000</v>
      </c>
      <c r="N22" s="4">
        <v>0</v>
      </c>
      <c r="O22" s="4">
        <v>8867000</v>
      </c>
      <c r="P22" s="4">
        <v>0</v>
      </c>
    </row>
    <row r="23" spans="1:16" ht="90" x14ac:dyDescent="0.25">
      <c r="A23" s="2" t="s">
        <v>4</v>
      </c>
      <c r="B23" s="3">
        <v>7</v>
      </c>
      <c r="C23" s="2" t="s">
        <v>67</v>
      </c>
      <c r="D23" s="3">
        <v>239</v>
      </c>
      <c r="E23" s="1" t="s">
        <v>26</v>
      </c>
      <c r="F23" s="3" t="s">
        <v>25</v>
      </c>
      <c r="G23" s="3" t="s">
        <v>0</v>
      </c>
      <c r="H23" s="3" t="s">
        <v>87</v>
      </c>
      <c r="I23" s="2" t="s">
        <v>126</v>
      </c>
      <c r="J23" s="2" t="s">
        <v>127</v>
      </c>
      <c r="K23" s="4">
        <v>0</v>
      </c>
      <c r="L23" s="4">
        <v>0</v>
      </c>
      <c r="M23" s="4">
        <v>0</v>
      </c>
      <c r="N23" s="4">
        <v>0</v>
      </c>
      <c r="O23" s="4">
        <v>629000</v>
      </c>
      <c r="P23" s="4">
        <v>0</v>
      </c>
    </row>
    <row r="24" spans="1:16" ht="150" x14ac:dyDescent="0.25">
      <c r="A24" s="2" t="s">
        <v>4</v>
      </c>
      <c r="B24" s="3">
        <v>7</v>
      </c>
      <c r="C24" s="2" t="s">
        <v>68</v>
      </c>
      <c r="D24" s="3">
        <v>238</v>
      </c>
      <c r="E24" s="1" t="s">
        <v>28</v>
      </c>
      <c r="F24" s="3" t="s">
        <v>27</v>
      </c>
      <c r="G24" s="3" t="s">
        <v>0</v>
      </c>
      <c r="H24" s="3" t="s">
        <v>87</v>
      </c>
      <c r="I24" s="2" t="s">
        <v>128</v>
      </c>
      <c r="J24" s="2" t="s">
        <v>129</v>
      </c>
      <c r="K24" s="4">
        <v>0</v>
      </c>
      <c r="L24" s="4">
        <v>0</v>
      </c>
      <c r="M24" s="4">
        <v>0</v>
      </c>
      <c r="N24" s="4">
        <v>0</v>
      </c>
      <c r="O24" s="4">
        <v>0</v>
      </c>
      <c r="P24" s="4">
        <v>0</v>
      </c>
    </row>
    <row r="25" spans="1:16" ht="75" x14ac:dyDescent="0.25">
      <c r="A25" s="2" t="s">
        <v>29</v>
      </c>
      <c r="B25" s="3">
        <v>9</v>
      </c>
      <c r="C25" s="2" t="s">
        <v>69</v>
      </c>
      <c r="D25" s="3">
        <v>720</v>
      </c>
      <c r="E25" s="1" t="s">
        <v>31</v>
      </c>
      <c r="F25" s="3" t="s">
        <v>30</v>
      </c>
      <c r="G25" s="3" t="s">
        <v>0</v>
      </c>
      <c r="H25" s="3" t="s">
        <v>87</v>
      </c>
      <c r="I25" s="2" t="s">
        <v>130</v>
      </c>
      <c r="J25" s="2" t="s">
        <v>131</v>
      </c>
      <c r="K25" s="4">
        <v>0</v>
      </c>
      <c r="L25" s="4">
        <v>0</v>
      </c>
      <c r="M25" s="4">
        <v>10000000</v>
      </c>
      <c r="N25" s="4">
        <v>0</v>
      </c>
      <c r="O25" s="4">
        <v>0</v>
      </c>
      <c r="P25" s="4">
        <v>0</v>
      </c>
    </row>
    <row r="26" spans="1:16" ht="90" x14ac:dyDescent="0.25">
      <c r="A26" s="2" t="s">
        <v>32</v>
      </c>
      <c r="B26" s="3">
        <v>10</v>
      </c>
      <c r="C26" s="2" t="s">
        <v>70</v>
      </c>
      <c r="D26" s="3">
        <v>199</v>
      </c>
      <c r="E26" s="1" t="s">
        <v>34</v>
      </c>
      <c r="F26" s="3" t="s">
        <v>33</v>
      </c>
      <c r="G26" s="3" t="s">
        <v>0</v>
      </c>
      <c r="H26" s="3" t="s">
        <v>87</v>
      </c>
      <c r="I26" s="2" t="s">
        <v>132</v>
      </c>
      <c r="J26" s="2" t="s">
        <v>133</v>
      </c>
      <c r="K26" s="4">
        <v>0</v>
      </c>
      <c r="L26" s="4">
        <v>0</v>
      </c>
      <c r="M26" s="4">
        <v>0</v>
      </c>
      <c r="N26" s="4">
        <v>0</v>
      </c>
      <c r="O26" s="4">
        <v>0</v>
      </c>
      <c r="P26" s="4">
        <v>0</v>
      </c>
    </row>
    <row r="27" spans="1:16" ht="75" x14ac:dyDescent="0.25">
      <c r="A27" s="2" t="s">
        <v>32</v>
      </c>
      <c r="B27" s="3">
        <v>10</v>
      </c>
      <c r="C27" s="2" t="s">
        <v>70</v>
      </c>
      <c r="D27" s="3">
        <v>199</v>
      </c>
      <c r="E27" s="1" t="s">
        <v>34</v>
      </c>
      <c r="F27" s="3" t="s">
        <v>33</v>
      </c>
      <c r="G27" s="3" t="s">
        <v>0</v>
      </c>
      <c r="H27" s="3" t="s">
        <v>87</v>
      </c>
      <c r="I27" s="2" t="s">
        <v>134</v>
      </c>
      <c r="J27" s="2" t="s">
        <v>135</v>
      </c>
      <c r="K27" s="4">
        <v>0</v>
      </c>
      <c r="L27" s="4">
        <v>0</v>
      </c>
      <c r="M27" s="4">
        <v>0</v>
      </c>
      <c r="N27" s="4">
        <v>0</v>
      </c>
      <c r="O27" s="4">
        <v>3600000</v>
      </c>
      <c r="P27" s="4">
        <v>0</v>
      </c>
    </row>
    <row r="28" spans="1:16" ht="60" x14ac:dyDescent="0.25">
      <c r="A28" s="2" t="s">
        <v>32</v>
      </c>
      <c r="B28" s="3">
        <v>10</v>
      </c>
      <c r="C28" s="2" t="s">
        <v>70</v>
      </c>
      <c r="D28" s="3">
        <v>199</v>
      </c>
      <c r="E28" s="1" t="s">
        <v>34</v>
      </c>
      <c r="F28" s="3" t="s">
        <v>33</v>
      </c>
      <c r="G28" s="3" t="s">
        <v>0</v>
      </c>
      <c r="H28" s="3" t="s">
        <v>87</v>
      </c>
      <c r="I28" s="2" t="s">
        <v>136</v>
      </c>
      <c r="J28" s="2" t="s">
        <v>137</v>
      </c>
      <c r="K28" s="4">
        <v>0</v>
      </c>
      <c r="L28" s="4">
        <v>0</v>
      </c>
      <c r="M28" s="4">
        <v>0</v>
      </c>
      <c r="N28" s="4">
        <v>0</v>
      </c>
      <c r="O28" s="4">
        <v>1500000</v>
      </c>
      <c r="P28" s="4">
        <v>0</v>
      </c>
    </row>
    <row r="29" spans="1:16" ht="75" x14ac:dyDescent="0.25">
      <c r="A29" s="2" t="s">
        <v>32</v>
      </c>
      <c r="B29" s="3">
        <v>10</v>
      </c>
      <c r="C29" s="2" t="s">
        <v>70</v>
      </c>
      <c r="D29" s="3">
        <v>199</v>
      </c>
      <c r="E29" s="1" t="s">
        <v>34</v>
      </c>
      <c r="F29" s="3" t="s">
        <v>33</v>
      </c>
      <c r="G29" s="3" t="s">
        <v>0</v>
      </c>
      <c r="H29" s="3" t="s">
        <v>87</v>
      </c>
      <c r="I29" s="2" t="s">
        <v>138</v>
      </c>
      <c r="J29" s="2" t="s">
        <v>139</v>
      </c>
      <c r="K29" s="4">
        <v>0</v>
      </c>
      <c r="L29" s="4">
        <v>0</v>
      </c>
      <c r="M29" s="4">
        <v>4000000</v>
      </c>
      <c r="N29" s="4">
        <v>0</v>
      </c>
      <c r="O29" s="4">
        <v>0</v>
      </c>
      <c r="P29" s="4">
        <v>0</v>
      </c>
    </row>
    <row r="30" spans="1:16" ht="60" x14ac:dyDescent="0.25">
      <c r="A30" s="2" t="s">
        <v>32</v>
      </c>
      <c r="B30" s="3">
        <v>10</v>
      </c>
      <c r="C30" s="2" t="s">
        <v>71</v>
      </c>
      <c r="D30" s="3">
        <v>403</v>
      </c>
      <c r="E30" s="1" t="s">
        <v>36</v>
      </c>
      <c r="F30" s="3" t="s">
        <v>35</v>
      </c>
      <c r="G30" s="3" t="s">
        <v>0</v>
      </c>
      <c r="H30" s="3" t="s">
        <v>87</v>
      </c>
      <c r="I30" s="2" t="s">
        <v>140</v>
      </c>
      <c r="J30" s="2" t="s">
        <v>141</v>
      </c>
      <c r="K30" s="4">
        <v>0</v>
      </c>
      <c r="L30" s="4">
        <v>0</v>
      </c>
      <c r="M30" s="4">
        <v>0</v>
      </c>
      <c r="N30" s="4">
        <v>0</v>
      </c>
      <c r="O30" s="4">
        <v>5000000</v>
      </c>
      <c r="P30" s="4">
        <v>5000000</v>
      </c>
    </row>
    <row r="31" spans="1:16" ht="120" x14ac:dyDescent="0.25">
      <c r="A31" s="2" t="s">
        <v>32</v>
      </c>
      <c r="B31" s="3">
        <v>10</v>
      </c>
      <c r="C31" s="2" t="s">
        <v>71</v>
      </c>
      <c r="D31" s="3">
        <v>403</v>
      </c>
      <c r="E31" s="1" t="s">
        <v>36</v>
      </c>
      <c r="F31" s="3" t="s">
        <v>35</v>
      </c>
      <c r="G31" s="3" t="s">
        <v>0</v>
      </c>
      <c r="H31" s="3" t="s">
        <v>87</v>
      </c>
      <c r="I31" s="2" t="s">
        <v>142</v>
      </c>
      <c r="J31" s="2" t="s">
        <v>143</v>
      </c>
      <c r="K31" s="4">
        <v>0</v>
      </c>
      <c r="L31" s="4">
        <v>0</v>
      </c>
      <c r="M31" s="4">
        <v>0</v>
      </c>
      <c r="N31" s="4">
        <v>0</v>
      </c>
      <c r="O31" s="4">
        <v>1000000</v>
      </c>
      <c r="P31" s="4">
        <v>2000000</v>
      </c>
    </row>
    <row r="32" spans="1:16" ht="120" x14ac:dyDescent="0.25">
      <c r="A32" s="2" t="s">
        <v>32</v>
      </c>
      <c r="B32" s="3">
        <v>10</v>
      </c>
      <c r="C32" s="2" t="s">
        <v>71</v>
      </c>
      <c r="D32" s="3">
        <v>403</v>
      </c>
      <c r="E32" s="1" t="s">
        <v>36</v>
      </c>
      <c r="F32" s="3" t="s">
        <v>35</v>
      </c>
      <c r="G32" s="3" t="s">
        <v>0</v>
      </c>
      <c r="H32" s="3" t="s">
        <v>87</v>
      </c>
      <c r="I32" s="2" t="s">
        <v>144</v>
      </c>
      <c r="J32" s="2" t="s">
        <v>145</v>
      </c>
      <c r="K32" s="4">
        <v>0</v>
      </c>
      <c r="L32" s="4">
        <v>0</v>
      </c>
      <c r="M32" s="4">
        <v>0</v>
      </c>
      <c r="N32" s="4">
        <v>0</v>
      </c>
      <c r="O32" s="4">
        <v>1000000</v>
      </c>
      <c r="P32" s="4">
        <v>1000000</v>
      </c>
    </row>
    <row r="33" spans="1:16" ht="60" x14ac:dyDescent="0.25">
      <c r="A33" s="2" t="s">
        <v>32</v>
      </c>
      <c r="B33" s="3">
        <v>10</v>
      </c>
      <c r="C33" s="2" t="s">
        <v>71</v>
      </c>
      <c r="D33" s="3">
        <v>403</v>
      </c>
      <c r="E33" s="1" t="s">
        <v>36</v>
      </c>
      <c r="F33" s="3" t="s">
        <v>35</v>
      </c>
      <c r="G33" s="3" t="s">
        <v>0</v>
      </c>
      <c r="H33" s="3" t="s">
        <v>87</v>
      </c>
      <c r="I33" s="2" t="s">
        <v>146</v>
      </c>
      <c r="J33" s="2" t="s">
        <v>147</v>
      </c>
      <c r="K33" s="4">
        <v>0</v>
      </c>
      <c r="L33" s="4">
        <v>0</v>
      </c>
      <c r="M33" s="4">
        <v>0</v>
      </c>
      <c r="N33" s="4">
        <v>0</v>
      </c>
      <c r="O33" s="4">
        <v>1900000</v>
      </c>
      <c r="P33" s="4">
        <v>1900000</v>
      </c>
    </row>
    <row r="34" spans="1:16" ht="75" x14ac:dyDescent="0.25">
      <c r="A34" s="2" t="s">
        <v>32</v>
      </c>
      <c r="B34" s="3">
        <v>10</v>
      </c>
      <c r="C34" s="2" t="s">
        <v>71</v>
      </c>
      <c r="D34" s="3">
        <v>403</v>
      </c>
      <c r="E34" s="1" t="s">
        <v>36</v>
      </c>
      <c r="F34" s="3" t="s">
        <v>35</v>
      </c>
      <c r="G34" s="3" t="s">
        <v>0</v>
      </c>
      <c r="H34" s="3" t="s">
        <v>87</v>
      </c>
      <c r="I34" s="2" t="s">
        <v>148</v>
      </c>
      <c r="J34" s="2" t="s">
        <v>149</v>
      </c>
      <c r="K34" s="4">
        <v>0</v>
      </c>
      <c r="L34" s="4">
        <v>0</v>
      </c>
      <c r="M34" s="4">
        <v>0</v>
      </c>
      <c r="N34" s="4">
        <v>0</v>
      </c>
      <c r="O34" s="4">
        <v>500000</v>
      </c>
      <c r="P34" s="4">
        <v>500000</v>
      </c>
    </row>
    <row r="35" spans="1:16" ht="75" x14ac:dyDescent="0.25">
      <c r="A35" s="2" t="s">
        <v>37</v>
      </c>
      <c r="B35" s="3">
        <v>11</v>
      </c>
      <c r="C35" s="2" t="s">
        <v>72</v>
      </c>
      <c r="D35" s="3">
        <v>123</v>
      </c>
      <c r="E35" s="1" t="s">
        <v>39</v>
      </c>
      <c r="F35" s="3" t="s">
        <v>38</v>
      </c>
      <c r="G35" s="3" t="s">
        <v>0</v>
      </c>
      <c r="H35" s="3" t="s">
        <v>87</v>
      </c>
      <c r="I35" s="2" t="s">
        <v>150</v>
      </c>
      <c r="J35" s="2" t="s">
        <v>151</v>
      </c>
      <c r="K35" s="4">
        <v>0</v>
      </c>
      <c r="L35" s="4">
        <v>0</v>
      </c>
      <c r="M35" s="4">
        <v>3000000</v>
      </c>
      <c r="N35" s="4">
        <v>0</v>
      </c>
      <c r="O35" s="4">
        <v>0</v>
      </c>
      <c r="P35" s="4">
        <v>0</v>
      </c>
    </row>
    <row r="36" spans="1:16" ht="210" x14ac:dyDescent="0.25">
      <c r="A36" s="2" t="s">
        <v>40</v>
      </c>
      <c r="B36" s="3">
        <v>13</v>
      </c>
      <c r="C36" s="2" t="s">
        <v>73</v>
      </c>
      <c r="D36" s="3">
        <v>501</v>
      </c>
      <c r="E36" s="1" t="s">
        <v>42</v>
      </c>
      <c r="F36" s="3" t="s">
        <v>41</v>
      </c>
      <c r="G36" s="3" t="s">
        <v>0</v>
      </c>
      <c r="H36" s="3" t="s">
        <v>87</v>
      </c>
      <c r="I36" s="2" t="s">
        <v>152</v>
      </c>
      <c r="J36" s="2" t="s">
        <v>153</v>
      </c>
      <c r="K36" s="4">
        <v>0</v>
      </c>
      <c r="L36" s="4">
        <v>0</v>
      </c>
      <c r="M36" s="4">
        <v>20000000</v>
      </c>
      <c r="N36" s="4">
        <v>0</v>
      </c>
      <c r="O36" s="4">
        <v>0</v>
      </c>
      <c r="P36" s="4">
        <v>25000000</v>
      </c>
    </row>
    <row r="37" spans="1:16" ht="75" x14ac:dyDescent="0.25">
      <c r="A37" s="2" t="s">
        <v>40</v>
      </c>
      <c r="B37" s="3">
        <v>13</v>
      </c>
      <c r="C37" s="2" t="s">
        <v>73</v>
      </c>
      <c r="D37" s="3">
        <v>501</v>
      </c>
      <c r="E37" s="1" t="s">
        <v>42</v>
      </c>
      <c r="F37" s="3" t="s">
        <v>41</v>
      </c>
      <c r="G37" s="3" t="s">
        <v>0</v>
      </c>
      <c r="H37" s="3" t="s">
        <v>87</v>
      </c>
      <c r="I37" s="2" t="s">
        <v>154</v>
      </c>
      <c r="J37" s="2" t="s">
        <v>155</v>
      </c>
      <c r="K37" s="4">
        <v>0</v>
      </c>
      <c r="L37" s="4">
        <v>0</v>
      </c>
      <c r="M37" s="4">
        <v>0</v>
      </c>
      <c r="N37" s="4">
        <v>0</v>
      </c>
      <c r="O37" s="4">
        <v>0</v>
      </c>
      <c r="P37" s="4">
        <v>5000000</v>
      </c>
    </row>
    <row r="38" spans="1:16" ht="105" x14ac:dyDescent="0.25">
      <c r="A38" s="2" t="s">
        <v>40</v>
      </c>
      <c r="B38" s="3">
        <v>13</v>
      </c>
      <c r="C38" s="2" t="s">
        <v>74</v>
      </c>
      <c r="D38" s="3">
        <v>407</v>
      </c>
      <c r="E38" s="1" t="s">
        <v>44</v>
      </c>
      <c r="F38" s="3" t="s">
        <v>43</v>
      </c>
      <c r="G38" s="3" t="s">
        <v>0</v>
      </c>
      <c r="H38" s="3" t="s">
        <v>87</v>
      </c>
      <c r="I38" s="2" t="s">
        <v>156</v>
      </c>
      <c r="J38" s="2" t="s">
        <v>157</v>
      </c>
      <c r="K38" s="4">
        <v>0</v>
      </c>
      <c r="L38" s="4">
        <v>0</v>
      </c>
      <c r="M38" s="4">
        <v>0</v>
      </c>
      <c r="N38" s="4">
        <v>0</v>
      </c>
      <c r="O38" s="4">
        <v>13000000</v>
      </c>
      <c r="P38" s="4">
        <v>11000000</v>
      </c>
    </row>
    <row r="39" spans="1:16" ht="75" x14ac:dyDescent="0.25">
      <c r="A39" s="2" t="s">
        <v>40</v>
      </c>
      <c r="B39" s="3">
        <v>13</v>
      </c>
      <c r="C39" s="2" t="s">
        <v>74</v>
      </c>
      <c r="D39" s="3">
        <v>407</v>
      </c>
      <c r="E39" s="1" t="s">
        <v>44</v>
      </c>
      <c r="F39" s="3" t="s">
        <v>43</v>
      </c>
      <c r="G39" s="3" t="s">
        <v>0</v>
      </c>
      <c r="H39" s="3" t="s">
        <v>87</v>
      </c>
      <c r="I39" s="2" t="s">
        <v>154</v>
      </c>
      <c r="J39" s="2" t="s">
        <v>158</v>
      </c>
      <c r="K39" s="4">
        <v>0</v>
      </c>
      <c r="L39" s="4">
        <v>0</v>
      </c>
      <c r="M39" s="4">
        <v>0</v>
      </c>
      <c r="N39" s="4">
        <v>0</v>
      </c>
      <c r="O39" s="4">
        <v>3000000</v>
      </c>
      <c r="P39" s="4">
        <v>3000000</v>
      </c>
    </row>
    <row r="40" spans="1:16" ht="105" x14ac:dyDescent="0.25">
      <c r="A40" s="2" t="s">
        <v>40</v>
      </c>
      <c r="B40" s="3">
        <v>13</v>
      </c>
      <c r="C40" s="2" t="s">
        <v>74</v>
      </c>
      <c r="D40" s="3">
        <v>407</v>
      </c>
      <c r="E40" s="1" t="s">
        <v>44</v>
      </c>
      <c r="F40" s="3" t="s">
        <v>43</v>
      </c>
      <c r="G40" s="3" t="s">
        <v>0</v>
      </c>
      <c r="H40" s="3" t="s">
        <v>87</v>
      </c>
      <c r="I40" s="2" t="s">
        <v>159</v>
      </c>
      <c r="J40" s="2" t="s">
        <v>160</v>
      </c>
      <c r="K40" s="4">
        <v>0</v>
      </c>
      <c r="L40" s="4">
        <v>0</v>
      </c>
      <c r="M40" s="4">
        <v>0</v>
      </c>
      <c r="N40" s="4">
        <v>0</v>
      </c>
      <c r="O40" s="4">
        <v>13000000</v>
      </c>
      <c r="P40" s="4">
        <v>11000000</v>
      </c>
    </row>
    <row r="41" spans="1:16" ht="105" x14ac:dyDescent="0.25">
      <c r="A41" s="2" t="s">
        <v>40</v>
      </c>
      <c r="B41" s="3">
        <v>13</v>
      </c>
      <c r="C41" s="2" t="s">
        <v>74</v>
      </c>
      <c r="D41" s="3">
        <v>407</v>
      </c>
      <c r="E41" s="1" t="s">
        <v>44</v>
      </c>
      <c r="F41" s="3" t="s">
        <v>43</v>
      </c>
      <c r="G41" s="3" t="s">
        <v>0</v>
      </c>
      <c r="H41" s="3" t="s">
        <v>87</v>
      </c>
      <c r="I41" s="2" t="s">
        <v>161</v>
      </c>
      <c r="J41" s="2" t="s">
        <v>162</v>
      </c>
      <c r="K41" s="4">
        <v>0</v>
      </c>
      <c r="L41" s="4">
        <v>0</v>
      </c>
      <c r="M41" s="4">
        <v>0</v>
      </c>
      <c r="N41" s="4">
        <v>0</v>
      </c>
      <c r="O41" s="4">
        <v>37000000</v>
      </c>
      <c r="P41" s="4">
        <v>30000000</v>
      </c>
    </row>
    <row r="42" spans="1:16" ht="150" x14ac:dyDescent="0.25">
      <c r="A42" s="2" t="s">
        <v>45</v>
      </c>
      <c r="B42" s="3">
        <v>14</v>
      </c>
      <c r="C42" s="2" t="s">
        <v>75</v>
      </c>
      <c r="D42" s="3">
        <v>912</v>
      </c>
      <c r="E42" s="1" t="s">
        <v>47</v>
      </c>
      <c r="F42" s="3" t="s">
        <v>46</v>
      </c>
      <c r="G42" s="3" t="s">
        <v>0</v>
      </c>
      <c r="H42" s="3" t="s">
        <v>87</v>
      </c>
      <c r="I42" s="2" t="s">
        <v>163</v>
      </c>
      <c r="J42" s="2" t="s">
        <v>164</v>
      </c>
      <c r="K42" s="4">
        <v>0</v>
      </c>
      <c r="L42" s="4">
        <v>0</v>
      </c>
      <c r="M42" s="4">
        <v>0</v>
      </c>
      <c r="N42" s="4">
        <v>0</v>
      </c>
      <c r="O42" s="4">
        <v>4500000</v>
      </c>
      <c r="P42" s="4">
        <v>0</v>
      </c>
    </row>
    <row r="43" spans="1:16" ht="60" x14ac:dyDescent="0.25">
      <c r="A43" s="2" t="s">
        <v>48</v>
      </c>
      <c r="B43" s="3">
        <v>15</v>
      </c>
      <c r="C43" s="2" t="s">
        <v>183</v>
      </c>
      <c r="D43" s="3">
        <v>949</v>
      </c>
      <c r="E43" s="1" t="s">
        <v>166</v>
      </c>
      <c r="F43" s="3" t="s">
        <v>165</v>
      </c>
      <c r="G43" s="3" t="s">
        <v>0</v>
      </c>
      <c r="H43" s="3" t="s">
        <v>87</v>
      </c>
      <c r="I43" s="2" t="s">
        <v>167</v>
      </c>
      <c r="J43" s="2" t="s">
        <v>168</v>
      </c>
      <c r="K43" s="4">
        <v>0</v>
      </c>
      <c r="L43" s="4">
        <v>0</v>
      </c>
      <c r="M43" s="4">
        <v>51559000</v>
      </c>
      <c r="N43" s="4">
        <v>0</v>
      </c>
      <c r="O43" s="4">
        <v>0</v>
      </c>
      <c r="P43" s="4">
        <v>0</v>
      </c>
    </row>
    <row r="44" spans="1:16" ht="75" x14ac:dyDescent="0.25">
      <c r="A44" s="2" t="s">
        <v>48</v>
      </c>
      <c r="B44" s="3">
        <v>15</v>
      </c>
      <c r="C44" s="2" t="s">
        <v>183</v>
      </c>
      <c r="D44" s="3">
        <v>949</v>
      </c>
      <c r="E44" s="1" t="s">
        <v>166</v>
      </c>
      <c r="F44" s="3" t="s">
        <v>165</v>
      </c>
      <c r="G44" s="3" t="s">
        <v>0</v>
      </c>
      <c r="H44" s="3" t="s">
        <v>87</v>
      </c>
      <c r="I44" s="2" t="s">
        <v>169</v>
      </c>
      <c r="J44" s="2" t="s">
        <v>170</v>
      </c>
      <c r="K44" s="4">
        <v>10000000</v>
      </c>
      <c r="L44" s="4">
        <v>5000000</v>
      </c>
      <c r="M44" s="4">
        <v>0</v>
      </c>
      <c r="N44" s="4">
        <v>0</v>
      </c>
      <c r="O44" s="4">
        <v>0</v>
      </c>
      <c r="P44" s="4">
        <v>0</v>
      </c>
    </row>
    <row r="45" spans="1:16" ht="75" x14ac:dyDescent="0.25">
      <c r="A45" s="2" t="s">
        <v>48</v>
      </c>
      <c r="B45" s="3">
        <v>15</v>
      </c>
      <c r="C45" s="2" t="s">
        <v>183</v>
      </c>
      <c r="D45" s="3">
        <v>949</v>
      </c>
      <c r="E45" s="1" t="s">
        <v>166</v>
      </c>
      <c r="F45" s="3" t="s">
        <v>165</v>
      </c>
      <c r="G45" s="3" t="s">
        <v>0</v>
      </c>
      <c r="H45" s="3" t="s">
        <v>87</v>
      </c>
      <c r="I45" s="2" t="s">
        <v>171</v>
      </c>
      <c r="J45" s="2" t="s">
        <v>172</v>
      </c>
      <c r="K45" s="4">
        <v>0</v>
      </c>
      <c r="L45" s="4">
        <v>0</v>
      </c>
      <c r="M45" s="4">
        <v>21066000</v>
      </c>
      <c r="N45" s="4">
        <v>0</v>
      </c>
      <c r="O45" s="4">
        <v>0</v>
      </c>
      <c r="P45" s="4">
        <v>0</v>
      </c>
    </row>
    <row r="46" spans="1:16" ht="120" x14ac:dyDescent="0.25">
      <c r="A46" s="2" t="s">
        <v>48</v>
      </c>
      <c r="B46" s="3">
        <v>15</v>
      </c>
      <c r="C46" s="2" t="s">
        <v>183</v>
      </c>
      <c r="D46" s="3">
        <v>949</v>
      </c>
      <c r="E46" s="1" t="s">
        <v>166</v>
      </c>
      <c r="F46" s="3" t="s">
        <v>165</v>
      </c>
      <c r="G46" s="3" t="s">
        <v>0</v>
      </c>
      <c r="H46" s="3" t="s">
        <v>87</v>
      </c>
      <c r="I46" s="2" t="s">
        <v>173</v>
      </c>
      <c r="J46" s="2" t="s">
        <v>174</v>
      </c>
      <c r="K46" s="4">
        <v>0</v>
      </c>
      <c r="L46" s="4">
        <v>0</v>
      </c>
      <c r="M46" s="4">
        <v>127000000</v>
      </c>
      <c r="N46" s="4">
        <v>125000000</v>
      </c>
      <c r="O46" s="4">
        <v>0</v>
      </c>
      <c r="P46" s="4">
        <v>0</v>
      </c>
    </row>
    <row r="47" spans="1:16" ht="90" x14ac:dyDescent="0.25">
      <c r="A47" s="2" t="s">
        <v>48</v>
      </c>
      <c r="B47" s="3">
        <v>15</v>
      </c>
      <c r="C47" s="2" t="s">
        <v>183</v>
      </c>
      <c r="D47" s="3">
        <v>949</v>
      </c>
      <c r="E47" s="1" t="s">
        <v>166</v>
      </c>
      <c r="F47" s="3" t="s">
        <v>165</v>
      </c>
      <c r="G47" s="3" t="s">
        <v>0</v>
      </c>
      <c r="H47" s="3" t="s">
        <v>87</v>
      </c>
      <c r="I47" s="2" t="s">
        <v>175</v>
      </c>
      <c r="J47" s="2" t="s">
        <v>176</v>
      </c>
      <c r="K47" s="4">
        <v>0</v>
      </c>
      <c r="L47" s="4">
        <v>0</v>
      </c>
      <c r="M47" s="4">
        <v>52088000</v>
      </c>
      <c r="N47" s="4">
        <v>0</v>
      </c>
      <c r="O47" s="4">
        <v>0</v>
      </c>
      <c r="P47" s="4">
        <v>0</v>
      </c>
    </row>
    <row r="48" spans="1:16" ht="75" x14ac:dyDescent="0.25">
      <c r="A48" s="2" t="s">
        <v>48</v>
      </c>
      <c r="B48" s="3">
        <v>15</v>
      </c>
      <c r="C48" s="2" t="s">
        <v>183</v>
      </c>
      <c r="D48" s="3">
        <v>949</v>
      </c>
      <c r="E48" s="1" t="s">
        <v>166</v>
      </c>
      <c r="F48" s="3" t="s">
        <v>165</v>
      </c>
      <c r="G48" s="3" t="s">
        <v>0</v>
      </c>
      <c r="H48" s="3" t="s">
        <v>87</v>
      </c>
      <c r="I48" s="2" t="s">
        <v>177</v>
      </c>
      <c r="J48" s="2" t="s">
        <v>178</v>
      </c>
      <c r="K48" s="4">
        <v>0</v>
      </c>
      <c r="L48" s="4">
        <v>0</v>
      </c>
      <c r="M48" s="4">
        <v>7500000</v>
      </c>
      <c r="N48" s="4">
        <v>0</v>
      </c>
      <c r="O48" s="4">
        <v>0</v>
      </c>
      <c r="P48" s="4">
        <v>0</v>
      </c>
    </row>
    <row r="49" spans="1:16" ht="75" x14ac:dyDescent="0.25">
      <c r="A49" s="2" t="s">
        <v>48</v>
      </c>
      <c r="B49" s="3">
        <v>15</v>
      </c>
      <c r="C49" s="2" t="s">
        <v>183</v>
      </c>
      <c r="D49" s="3">
        <v>949</v>
      </c>
      <c r="E49" s="1" t="s">
        <v>166</v>
      </c>
      <c r="F49" s="3" t="s">
        <v>165</v>
      </c>
      <c r="G49" s="3" t="s">
        <v>0</v>
      </c>
      <c r="H49" s="3" t="s">
        <v>87</v>
      </c>
      <c r="I49" s="2" t="s">
        <v>179</v>
      </c>
      <c r="J49" s="2" t="s">
        <v>180</v>
      </c>
      <c r="K49" s="4">
        <v>0</v>
      </c>
      <c r="L49" s="4">
        <v>0</v>
      </c>
      <c r="M49" s="4">
        <v>16883000</v>
      </c>
      <c r="N49" s="4">
        <v>0</v>
      </c>
      <c r="O49" s="4">
        <v>0</v>
      </c>
      <c r="P49" s="4">
        <v>0</v>
      </c>
    </row>
    <row r="50" spans="1:16" ht="60" x14ac:dyDescent="0.25">
      <c r="A50" s="2" t="s">
        <v>50</v>
      </c>
      <c r="B50" s="3">
        <v>16</v>
      </c>
      <c r="C50" s="2" t="s">
        <v>76</v>
      </c>
      <c r="D50" s="3">
        <v>171</v>
      </c>
      <c r="E50" s="1" t="s">
        <v>51</v>
      </c>
      <c r="F50" s="3" t="s">
        <v>49</v>
      </c>
      <c r="G50" s="3" t="s">
        <v>0</v>
      </c>
      <c r="H50" s="3" t="s">
        <v>87</v>
      </c>
      <c r="I50" s="2" t="s">
        <v>181</v>
      </c>
      <c r="J50" s="2" t="s">
        <v>182</v>
      </c>
      <c r="K50" s="4">
        <v>0</v>
      </c>
      <c r="L50" s="4">
        <v>0</v>
      </c>
      <c r="M50" s="4">
        <v>0</v>
      </c>
      <c r="N50" s="4">
        <v>0</v>
      </c>
      <c r="O50" s="4">
        <v>1250000</v>
      </c>
      <c r="P50" s="4">
        <v>0</v>
      </c>
    </row>
    <row r="51" spans="1:16" x14ac:dyDescent="0.25">
      <c r="A51" s="2" t="s">
        <v>52</v>
      </c>
      <c r="B51" s="3"/>
      <c r="C51" s="2"/>
      <c r="D51" s="3"/>
      <c r="E51" s="1"/>
      <c r="F51" s="3"/>
      <c r="G51" s="3"/>
      <c r="H51" s="3"/>
      <c r="I51" s="2"/>
      <c r="J51" s="2"/>
      <c r="K51" s="4">
        <f>SUBTOTAL(109,CapitalSummaryOutput[2019 GF])</f>
        <v>10000000</v>
      </c>
      <c r="L51" s="4">
        <f>SUBTOTAL(109,CapitalSummaryOutput[2020 GF])</f>
        <v>5000000</v>
      </c>
      <c r="M51" s="4">
        <f>SUBTOTAL(109,CapitalSummaryOutput[2019 Bonds])</f>
        <v>610349000</v>
      </c>
      <c r="N51" s="4">
        <f>SUBTOTAL(109,CapitalSummaryOutput[2020 Bonds])</f>
        <v>125000000</v>
      </c>
      <c r="O51" s="4">
        <f>SUBTOTAL(109,CapitalSummaryOutput[2019 Other NGF])</f>
        <v>125126000</v>
      </c>
      <c r="P51" s="4">
        <f>SUBTOTAL(109,CapitalSummaryOutput[2020 Other NGF])</f>
        <v>98500000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d e 6 f 2 0 a - e f 9 d - 4 8 b 4 - 9 2 1 e - 6 4 d 7 6 9 8 a e d b 7 "   x m l n s = " h t t p : / / s c h e m a s . m i c r o s o f t . c o m / D a t a M a s h u p " > A A A A A B c D A A B Q S w M E F A A C A A g A 6 m 2 N S 4 A t 9 0 2 n A A A A + A A A A B I A H A B D b 2 5 m a W c v U G F j a 2 F n Z S 5 4 b W w g o h g A K K A U A A A A A A A A A A A A A A A A A A A A A A A A A A A A h Y 9 B D o I w F E S v Q r q n L V U M I Z + y c C u J C d G 4 b W q F R i i G F s v d X H g k r y C J o u 5 c z u R N 8 u Z x u 0 M + t k 1 w V b 3 V n c l Q h C k K l J H d U Z s q Q 4 M 7 h Q n K O W y F P I t K B R N s b D p a n a H a u U t K i P c e + w X u + o o w S i N y K D a l r F U r Q m 2 s E 0 Y q 9 F k d / 6 8 Q h / 1 L h j M c R 3 i Z J D F m q w j I X E O h z R d h k z G m Q H 5 K W A + N G 3 r F l Q l 3 J Z A 5 A n m / 4 E 9 Q S w M E F A A C A A g A 6 m 2 N 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p t j U s o i k e 4 D g A A A B E A A A A T A B w A R m 9 y b X V s Y X M v U 2 V j d G l v b j E u b S C i G A A o o B Q A A A A A A A A A A A A A A A A A A A A A A A A A A A A r T k 0 u y c z P U w i G 0 I b W A F B L A Q I t A B Q A A g A I A O p t j U u A L f d N p w A A A P g A A A A S A A A A A A A A A A A A A A A A A A A A A A B D b 2 5 m a W c v U G F j a 2 F n Z S 5 4 b W x Q S w E C L Q A U A A I A C A D q b Y 1 L D 8 r p q 6 Q A A A D p A A A A E w A A A A A A A A A A A A A A A A D z A A A A W 0 N v b n R l b n R f V H l w Z X N d L n h t b F B L A Q I t A B Q A A g A I A O p t j U s 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G 8 T Z Y X 1 5 e T 7 u z x B L x 7 f w m A A A A A A I A A A A A A A N m A A D A A A A A E A A A A D + Z g m A 7 L b d o e P Z 3 1 W I v J P Q A A A A A B I A A A K A A A A A Q A A A A L 3 x s V p K N Q e X B p z + j k d a i 4 l A A A A C e 5 N O + o K Z / i q K N J + C + S 7 c T / m d n 5 H 1 C V I G Z R F O / b u l Y v y s + B Z 5 L g q B r 5 M z W c P 2 W r i Y I M e F A 2 r G q h L e J 4 S q y d Z p d X O H W x k o + 3 w t 2 T y O l j W X b L R Q A A A D S a O s D e n 0 l Q 5 U q p 3 T Q V i Z 0 r u d 7 A Q = = < / D a t a M a s h u p > 
</file>

<file path=customXml/itemProps1.xml><?xml version="1.0" encoding="utf-8"?>
<ds:datastoreItem xmlns:ds="http://schemas.openxmlformats.org/officeDocument/2006/customXml" ds:itemID="{CB2E7B6D-7EA2-4890-B601-D23899A315F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Filters</vt:lpstr>
      <vt:lpstr>2018-2020_Capital_Summary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2017-12-13T18:48:11Z</dcterms:modified>
</cp:coreProperties>
</file>