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1"/>
  </bookViews>
  <sheets>
    <sheet name="Filters" sheetId="8" r:id="rId1"/>
    <sheet name="2020-2022_Capital_Summary" sheetId="7" r:id="rId2"/>
  </sheets>
  <definedNames>
    <definedName name="Slicer_Agency">#N/A</definedName>
    <definedName name="Slicer_Secretarial_Area">#N/A</definedName>
  </definedNames>
  <calcPr calcId="162913"/>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3"/>
        <x14:slicerCache r:id="rId4"/>
      </x15:slicerCaches>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 i="8" l="1"/>
  <c r="I5" i="8"/>
  <c r="H5" i="8"/>
  <c r="G5" i="8"/>
  <c r="F5" i="8"/>
  <c r="E5" i="8"/>
  <c r="AA77" i="7"/>
  <c r="Z77" i="7"/>
  <c r="U77" i="7"/>
  <c r="V77" i="7"/>
  <c r="W77" i="7"/>
  <c r="X77" i="7"/>
  <c r="Y77" i="7"/>
  <c r="T77" i="7"/>
  <c r="S77" i="7"/>
  <c r="R77" i="7"/>
  <c r="Q77" i="7"/>
  <c r="AB77" i="7"/>
</calcChain>
</file>

<file path=xl/sharedStrings.xml><?xml version="1.0" encoding="utf-8"?>
<sst xmlns="http://schemas.openxmlformats.org/spreadsheetml/2006/main" count="842" uniqueCount="526">
  <si>
    <t>Independent Agencies</t>
  </si>
  <si>
    <t>Central Appropriations</t>
  </si>
  <si>
    <t>Veterans and Defense Affairs</t>
  </si>
  <si>
    <t>Transportation</t>
  </si>
  <si>
    <t>Public Safety and Homeland Security</t>
  </si>
  <si>
    <t>Natural Resources</t>
  </si>
  <si>
    <t>Health and Human Resources</t>
  </si>
  <si>
    <t>Education</t>
  </si>
  <si>
    <t>Agriculture and Forestry</t>
  </si>
  <si>
    <t>Administration</t>
  </si>
  <si>
    <t>Sec Area Sort</t>
  </si>
  <si>
    <t>Sec Area Code</t>
  </si>
  <si>
    <t>Agy Code</t>
  </si>
  <si>
    <t>Agy Sort</t>
  </si>
  <si>
    <t>Department of Military Affairs</t>
  </si>
  <si>
    <t>Department of State Police</t>
  </si>
  <si>
    <t>State Corporation Commission</t>
  </si>
  <si>
    <t>Department of General Services</t>
  </si>
  <si>
    <t>Department of Conservation and Recreation</t>
  </si>
  <si>
    <t>The College of William and Mary in Virginia</t>
  </si>
  <si>
    <t>Virginia Polytechnic Institute and State University</t>
  </si>
  <si>
    <t>Virginia Military Institute</t>
  </si>
  <si>
    <t>Virginia State University</t>
  </si>
  <si>
    <t>University of Mary Washington</t>
  </si>
  <si>
    <t>James Madison University</t>
  </si>
  <si>
    <t>Radford University</t>
  </si>
  <si>
    <t>Old Dominion University</t>
  </si>
  <si>
    <t>Virginia Cooperative Extension and Agricultural Experiment Station</t>
  </si>
  <si>
    <t>Virginia Commonwealth University</t>
  </si>
  <si>
    <t>Christopher Newport University</t>
  </si>
  <si>
    <t>George Mason University</t>
  </si>
  <si>
    <t>Virginia Community College System</t>
  </si>
  <si>
    <t>Marine Resources Commission</t>
  </si>
  <si>
    <t>Department of Game and Inland Fisheries</t>
  </si>
  <si>
    <t>Virginia Port Authority</t>
  </si>
  <si>
    <t>Department of Forestry</t>
  </si>
  <si>
    <t>Department of Transportation</t>
  </si>
  <si>
    <t>Department for the Blind and Vision Impaired</t>
  </si>
  <si>
    <t>Department of Behavioral Health and Developmental Services</t>
  </si>
  <si>
    <t>Department of Corrections</t>
  </si>
  <si>
    <t>Central Capital Outlay</t>
  </si>
  <si>
    <t>Agency</t>
  </si>
  <si>
    <t>Biennium</t>
  </si>
  <si>
    <t>Project</t>
  </si>
  <si>
    <t>194: Department of General Services</t>
  </si>
  <si>
    <t>2020-2022</t>
  </si>
  <si>
    <t>Initial Bill</t>
  </si>
  <si>
    <t>Renovate and repair Fort Monroe</t>
  </si>
  <si>
    <t>C-1</t>
  </si>
  <si>
    <t>18191: Renovate and Repair Fort Monroe</t>
  </si>
  <si>
    <t>18191</t>
  </si>
  <si>
    <t>Renovate and Repair Fort Monroe</t>
  </si>
  <si>
    <t xml:space="preserve">Provides additional funding to support renovations and repairs at Fort Monroe._x000D_
_x000D_
</t>
  </si>
  <si>
    <t>411: Department of Forestry</t>
  </si>
  <si>
    <t>Create a new state forest in Charlotte County</t>
  </si>
  <si>
    <t>C-2</t>
  </si>
  <si>
    <t>18455: Acquire new state forest in Charlotte County</t>
  </si>
  <si>
    <t>18455</t>
  </si>
  <si>
    <t>Acquire new state forest in Charlotte County</t>
  </si>
  <si>
    <t xml:space="preserve">Creates a new state forest in Charlotte County with funds from the Virginia State Forest Mitigation Acquisition Fund._x000D_
_x000D_
</t>
  </si>
  <si>
    <t>242: Christopher Newport University</t>
  </si>
  <si>
    <t>Construct Integrated Science Center, Phase III</t>
  </si>
  <si>
    <t>C-4</t>
  </si>
  <si>
    <t>18496: Integrated Science Center, Phase III</t>
  </si>
  <si>
    <t>18496</t>
  </si>
  <si>
    <t>Integrated Science Center, Phase III</t>
  </si>
  <si>
    <t xml:space="preserve">Provides funding for detail planning of the third phase of the Integrated Science Center, an addition to Forbes Hall. _x000D_
_x000D_
</t>
  </si>
  <si>
    <t>Repair and replace aging infrastructure of auxiliary buildings</t>
  </si>
  <si>
    <t>C-3</t>
  </si>
  <si>
    <t>18463: Improvements:  Auxiliary Infrastructure Repairs</t>
  </si>
  <si>
    <t>18463</t>
  </si>
  <si>
    <t>Improvements:  Auxiliary Infrastructure Repairs</t>
  </si>
  <si>
    <t xml:space="preserve">Supports roof replacements for two auxiliary buildings and repair and replacement of two dining hall venues, as well as fireproofing for a center for the arts glass tower._x000D_
_x000D_
</t>
  </si>
  <si>
    <t>204: The College of William and Mary in Virginia</t>
  </si>
  <si>
    <t>Construct parking facilities</t>
  </si>
  <si>
    <t>C-7</t>
  </si>
  <si>
    <t>18468: Construct: Parking Facilities</t>
  </si>
  <si>
    <t>18468</t>
  </si>
  <si>
    <t>Construct: Parking Facilities</t>
  </si>
  <si>
    <t xml:space="preserve">Constructs a garage of approximately 450 spaces to meet current and anticipated future demand. Debt service will be covered by parking fees charged by the university._x000D_
_x000D_
</t>
  </si>
  <si>
    <t>Renovate dormitories</t>
  </si>
  <si>
    <t>C-5</t>
  </si>
  <si>
    <t>18218: Renovate Dormitories</t>
  </si>
  <si>
    <t>18218</t>
  </si>
  <si>
    <t>Renovate Dormitories</t>
  </si>
  <si>
    <t xml:space="preserve">Allows the university to continue its campus-wide efforts to address critical issues and modernize the portfolio of student housing._x000D_
_x000D_
</t>
  </si>
  <si>
    <t>Renovate Kaplan Arena and construct new sports performance center</t>
  </si>
  <si>
    <t>C-6</t>
  </si>
  <si>
    <t>18467: Renovate: Kaplan Arena &amp; Construct: Sports Performance Center</t>
  </si>
  <si>
    <t>18467</t>
  </si>
  <si>
    <t>Renovate: Kaplan Arena &amp; Construct: Sports Performance Center</t>
  </si>
  <si>
    <t xml:space="preserve">Addresses critical issues such as replacement of aging mechanical, electric, plumbing and fire protection systems, removal of asbestos-containing materials, and overall modernization (energy efficient fixtures, modern scoreboard, and updated telecommunications abilities)._x000D_
_x000D_
</t>
  </si>
  <si>
    <t>Repair sanitary sewer lines</t>
  </si>
  <si>
    <t>C-8</t>
  </si>
  <si>
    <t>18474: Repair Sanitary Sewer Lines</t>
  </si>
  <si>
    <t>18474</t>
  </si>
  <si>
    <t>Repair Sanitary Sewer Lines</t>
  </si>
  <si>
    <t xml:space="preserve">Supports the repair of an estimated 4,000-6,000 linear feet of aged, failing, terra cotta sanitary sewer lines that thread the campus._x000D_
_x000D_
</t>
  </si>
  <si>
    <t>247: George Mason University</t>
  </si>
  <si>
    <t>Construct and renovate Advanced Computational Infrastructure and Hybrid Learning Labs</t>
  </si>
  <si>
    <t>C-9</t>
  </si>
  <si>
    <t>18470: Construct and renovate Advanced Computational Infrastructure and Hybrid Learning Labs</t>
  </si>
  <si>
    <t>18470</t>
  </si>
  <si>
    <t xml:space="preserve">Provides detailed planning funding to address three projects associated with the recently approved Technology Transfer Grant funding.  This project upgrades advanced computational infrastructure to provision advanced cyber-infrastructure, including data-intensive, high-performance computing, networked and storage systems whose architectures incorporate: a mix of AI-GPU, GPU and CPU nodes to provide computational heterogeneity; large memory nodes and parallel file storage; switches to support node interconnect; login and management functions; secure compute and storage capabilities; and, ultra-high bandwidth connectivity across Mason campuses. The project also includes infrastructure upgrades to existing facilities to provide increased power and cooling capacity. _x000D_
_x000D_
</t>
  </si>
  <si>
    <t>Construct Institute for Digital Innovation (IDIA) and parking garage</t>
  </si>
  <si>
    <t>C-11</t>
  </si>
  <si>
    <t>18482: Construct Institute for Digital Innovation (IDIA) and Garage</t>
  </si>
  <si>
    <t>18482</t>
  </si>
  <si>
    <t>Construct Institute for Digital Innovation (IDIA) and Garage</t>
  </si>
  <si>
    <t xml:space="preserve">This project provides for the construction of up to 400,000 square foot, mixed-use facility – currently named the Institute for Digital Innovation (IDIA) and associated parking that will support research, innovation, and workforce development for Commonwealth employers whose mission and competitive advantages rely on access to world-class tech talent. The building includes academic facilities supporting the university's new School of Computing such as classrooms, instructional labs, and offices, as well as facilities that house, for example, accelerator/innovation and co-working programs, corporate innovation labs, conference and convening spaces, ground level retail, and residences. _x000D_
_x000D_
</t>
  </si>
  <si>
    <t>Renovate space to accommodate virtual online campus</t>
  </si>
  <si>
    <t>C-10</t>
  </si>
  <si>
    <t>18471: Renovate Space to Accommodate Virtual Online Campus</t>
  </si>
  <si>
    <t>18471</t>
  </si>
  <si>
    <t>Renovate Space to Accommodate Virtual Online Campus</t>
  </si>
  <si>
    <t xml:space="preserve">Provides detailed planning to finish-out of approximately 45,000 square feet to serve the operations of a virtual online campus. The facilities will house: video production and interactive digital design studios, faculty support services, media support, advanced instructional design, remote learner testing and assessment, 24/7 student support "call center" and advising, creative design and marketing/market research and administrative support (registration, transcripts, billing, etc.), as well as interactive online classrooms and related IT infrastructure necessary to support contemporary distance learning. The project also includes a 50-person seminar room, several video conference rooms which can accommodate four or more large video screens, multiple collaboration areas, open work spaces, offices, a library, a training room, a work room, and a loading dock._x000D_
_x000D_
</t>
  </si>
  <si>
    <t>Improve technology infrastructure, Phase II</t>
  </si>
  <si>
    <t>C-12</t>
  </si>
  <si>
    <t>18487: Improve Technology Infrastructure, Phase II</t>
  </si>
  <si>
    <t>18487</t>
  </si>
  <si>
    <t>Improve Technology Infrastructure, Phase II</t>
  </si>
  <si>
    <t xml:space="preserve">Provides funding to increase the network infrastructure system at the Fairfax and Arlington campuses. The project provides redundancy in the inter-campus wide area network at Arlington and in the Blue Ridge core area of Fairfax to minimize widespread planned and unplanned outages and corrects existing network infrastructure problems in campus buildings. _x000D_
_x000D_
</t>
  </si>
  <si>
    <t>216: James Madison University</t>
  </si>
  <si>
    <t xml:space="preserve"> Fund acquisition of future properties</t>
  </si>
  <si>
    <t>C-13</t>
  </si>
  <si>
    <t>17821: Blanket Property Acquisition</t>
  </si>
  <si>
    <t>17821</t>
  </si>
  <si>
    <t>Blanket Property Acquisition</t>
  </si>
  <si>
    <t xml:space="preserve">Enables the university to take advantage of certain adjacent or neighboring properties as they become available. With the existing main campus fully developed, a lack of space is problematic when viewed in the context of university planning for evolving academic programs, the growth of the student population, and the need to maintain existing building inventory to meet current operational needs._x000D_
_x000D_
</t>
  </si>
  <si>
    <t>Expand Warren Hall</t>
  </si>
  <si>
    <t>C-15</t>
  </si>
  <si>
    <t xml:space="preserve">18354: Expand Warren Hall </t>
  </si>
  <si>
    <t>18354</t>
  </si>
  <si>
    <t xml:space="preserve">Expand Warren Hall </t>
  </si>
  <si>
    <t xml:space="preserve">Renovates and expands Warren Hall, renovates a portion of Taylor Hall, encloses the entry to Grafton-Stovall Theater, and makes a physical connection to the new Phillips Dining Hall, creating a "sense of one building" for Madison Union._x000D_
_x000D_
</t>
  </si>
  <si>
    <t xml:space="preserve">Renovate and expand Convocation Center </t>
  </si>
  <si>
    <t>C-14</t>
  </si>
  <si>
    <t>17826: Convocation Center Renovation/Expansion</t>
  </si>
  <si>
    <t>17826</t>
  </si>
  <si>
    <t>Convocation Center Renovation/Expansion</t>
  </si>
  <si>
    <t xml:space="preserve">Repurposes the existing convocation center as a multi-purpose hub for intercollegiate sport departments, consolidating them from other buildings into one facility. This project will then free up space in other facilities that can be converted into academic areas._x000D_
_x000D_
</t>
  </si>
  <si>
    <t>Renovate and expand Carrier Library</t>
  </si>
  <si>
    <t>C-17</t>
  </si>
  <si>
    <t>18485: Renovate and Expand Carrier Library</t>
  </si>
  <si>
    <t>18485</t>
  </si>
  <si>
    <t>Renovate and Expand Carrier Library</t>
  </si>
  <si>
    <t xml:space="preserve">Provides appropriation for detail planning to renovate and expand the library. The project will leave as much of the existing building footprint in place as possible, while adding a modest addition of much needed new library space. _x000D_
_x000D_
</t>
  </si>
  <si>
    <t>Renovate Eagle Hall</t>
  </si>
  <si>
    <t>C-16</t>
  </si>
  <si>
    <t>18469: Renovate Eagle Hall</t>
  </si>
  <si>
    <t>18469</t>
  </si>
  <si>
    <t xml:space="preserve">Modernizes the existing residence hall to meet the demands and evolution of student housing. This project would renovate the architecture, infrastructure, technology and life safety aspects of the building to enhance student life, promote community, and meet the demands of today's students. _x000D_
_x000D_
</t>
  </si>
  <si>
    <t>221: Old Dominion University</t>
  </si>
  <si>
    <t>Construct new biology building</t>
  </si>
  <si>
    <t>C-18</t>
  </si>
  <si>
    <t>18473: Construct a New Biology Building</t>
  </si>
  <si>
    <t>18473</t>
  </si>
  <si>
    <t>Construct a New Biology Building</t>
  </si>
  <si>
    <t xml:space="preserve">Supports the university's current enrollment in the sciences as well as the Commonwealth's STEM Degree production goals. The building will house undergraduate teaching and graduate research biology laboratories, dedicated research laboratories, shared research laboratory support facilities, classrooms, an animal research facility, a greenhouse, and faculty and administrative office space._x000D_
_x000D_
</t>
  </si>
  <si>
    <t>Implement campus wide stormwater improvements</t>
  </si>
  <si>
    <t>C-19</t>
  </si>
  <si>
    <t>18476: Campus Wide Stormwater Improvements</t>
  </si>
  <si>
    <t>18476</t>
  </si>
  <si>
    <t>Campus Wide Stormwater Improvements</t>
  </si>
  <si>
    <t xml:space="preserve">Addresses storm sewer capacity deficiencies as well as stormwater regulation requirements. The capacity of the existing storm sewer infrastructure does not support the stormwater load that it experiences and must be expanded._x000D_
_x000D_
</t>
  </si>
  <si>
    <t>217: Radford University</t>
  </si>
  <si>
    <t>Renovate Norwood and Tyler residence halls</t>
  </si>
  <si>
    <t>C-20</t>
  </si>
  <si>
    <t>18462: Renovate Norwood and Tyler Residence Halls</t>
  </si>
  <si>
    <t>18462</t>
  </si>
  <si>
    <t>Renovate Norwood and Tyler Residence Halls</t>
  </si>
  <si>
    <t xml:space="preserve">Modernizes both buildings with renovated rooms, new finishes, and improved systems, including the addition of air conditioning to all rooms. _x000D_
_x000D_
</t>
  </si>
  <si>
    <t>215: University of Mary Washington</t>
  </si>
  <si>
    <t>Improve athletic field</t>
  </si>
  <si>
    <t>C-21</t>
  </si>
  <si>
    <t>18466: Athletic Field Replacements and Improvements</t>
  </si>
  <si>
    <t>18466</t>
  </si>
  <si>
    <t>Athletic Field Replacements and Improvements</t>
  </si>
  <si>
    <t xml:space="preserve">Replaces the synthetic turf at the campus recreation fields.  Improvements will also include repairs to existing infrastructure and additional field lighting.  _x000D_
_x000D_
</t>
  </si>
  <si>
    <t>236: Virginia Commonwealth University</t>
  </si>
  <si>
    <t>Construct interdisciplinary classroom and laboratory building</t>
  </si>
  <si>
    <t>C-22</t>
  </si>
  <si>
    <t>18472: Construct Interdisciplinary Classroom and Laboratory Building</t>
  </si>
  <si>
    <t>18472</t>
  </si>
  <si>
    <t>Construct Interdisciplinary Classroom and Laboratory Building</t>
  </si>
  <si>
    <t xml:space="preserve">Provides preplanning funding for the construction of a 200,000 square foot addition to the east side of Harris Hall. The project adds general purpose classrooms, class labs and related support space to the Monroe Park Campus to replace space that will come off line with the demolition of the T. Edward Temple building and Oliver Hall Physical Sciences Wing. In addition, the project expands the inventory of class laboratories and supplements student study and learning space on campus._x000D_
_x000D_
</t>
  </si>
  <si>
    <t>260: Virginia Community College System</t>
  </si>
  <si>
    <t>Construct advanced career and technical education and workforce center</t>
  </si>
  <si>
    <t>C-24</t>
  </si>
  <si>
    <t>18486: Construct Advanced CTE and Workforce Center, Norfolk prototype, Tidewater CC</t>
  </si>
  <si>
    <t>18486</t>
  </si>
  <si>
    <t>Construct Advanced CTE and Workforce Center, Norfolk prototype, Tidewater CC</t>
  </si>
  <si>
    <t xml:space="preserve">Constructs a prototype facility for statewide workforce development.  The center would serve as a career and technical education high school, as well as a training center to serve adults, including veterans, who are seeking re-training. It will focus on ship building, health care, advanced manufacturing, information technology, tourism, and hospitality._x000D_
_x000D_
</t>
  </si>
  <si>
    <t>Replace roofing and HVAC at multiple buildings</t>
  </si>
  <si>
    <t>C-23</t>
  </si>
  <si>
    <t>18483: Re-roof and Replace HVAC - Multiple Buildings,  Statewide</t>
  </si>
  <si>
    <t>18483</t>
  </si>
  <si>
    <t>Re-roof and Replace HVAC - Multiple Buildings,  Statewide</t>
  </si>
  <si>
    <t xml:space="preserve">Continues a comprehensive umbrella project to replace roofing and roof mounted infrastructure on various community college campus buildings statewide. The project includes the replacement of roof top units and various HVAC equipment statewide. _x000D_
_x000D_
</t>
  </si>
  <si>
    <t>211: Virginia Military Institute</t>
  </si>
  <si>
    <t>Renovate 408 Parade</t>
  </si>
  <si>
    <t>C-25</t>
  </si>
  <si>
    <t>18465: Renovate 408 Parade</t>
  </si>
  <si>
    <t>18465</t>
  </si>
  <si>
    <t xml:space="preserve">Provides 9(d) bond authorization to renovate a historical faculty residence at 408 Parade._x000D_
_x000D_
</t>
  </si>
  <si>
    <t>208: Virginia Polytechnic Institute and State University</t>
  </si>
  <si>
    <t>Acquire Falls Church property</t>
  </si>
  <si>
    <t>C-32</t>
  </si>
  <si>
    <t>18461: Acquire Falls Church Property</t>
  </si>
  <si>
    <t>18461</t>
  </si>
  <si>
    <t>Acquire Falls Church Property</t>
  </si>
  <si>
    <t xml:space="preserve">Prpovides 9(d) bond authorization to acquire two parcels of property totaling 7.52 acres to purchase: 1) the Falls Church Center from the University of Virginia, and 2) land, owned by the City of Falls Church adjacent to the Falls Church Center.  The Falls Church property will support the building construction program within the College of Architecture and Urban Affairs and existing programs in Old Town Alexandria will be consolidated.  The debt service will be covered by proceeds from the sale of properties owned by the Foundation in Old Town Alexandria, Virginia which may be sold when the existing programs are consolidated in either Falls Church and/or the Innovation Campus._x000D_
_x000D_
</t>
  </si>
  <si>
    <t>Construct new academic facility, Innovation campus, Northern Virginia</t>
  </si>
  <si>
    <t>C-26</t>
  </si>
  <si>
    <t>18412: Construct new academic facility, Innovation campus, Northern Virginia</t>
  </si>
  <si>
    <t>18412</t>
  </si>
  <si>
    <t xml:space="preserve">Provides 9(d) revenue bond authorization for this project originally authorized under Chapter 854, 2019 Acts of Assembly.  The funding was split between Virginia College Building Authority (VCBA) bonds and private gift funding.   The recommendation transfers $107 million in private gifts to $107 million in 9(d) revenue bond authorization. Student fees are not impacted by this change in fund source for the nongeneral fund appropriation.._x000D_
_x000D_
 _x000D_
_x000D_
</t>
  </si>
  <si>
    <t xml:space="preserve">Address Life, Health, Safety, Accessibility and Code Compliance </t>
  </si>
  <si>
    <t>C-33</t>
  </si>
  <si>
    <t xml:space="preserve">18478: Address Life, Health, Safety, Accessibility and Code Compliance </t>
  </si>
  <si>
    <t>18478</t>
  </si>
  <si>
    <t xml:space="preserve">Provides funding to address high priority accessibility improvements that reduce barriers, slips, trips, and falls at particularly challenging pedestrian intersections in the core of the university's Blacksburg campus. These improvements facilities will establish a system of accessible Educational and General buildings and connecting pathways to ensure accessible service in the core academic enterprise._x000D_
_x000D_
</t>
  </si>
  <si>
    <t>Construct Data and Decision Science Building</t>
  </si>
  <si>
    <t>C-27</t>
  </si>
  <si>
    <t>18427: Data and Decision Science Building</t>
  </si>
  <si>
    <t>18427</t>
  </si>
  <si>
    <t>Data and Decision Science Building</t>
  </si>
  <si>
    <t xml:space="preserve">Provides 9(d) revenue bond authorization for this project originailly authorized under Chapter 854, 2019 Acts of Assembly.  The funding was split between VCBA and private gift funding.  This request converts the $10 million private gifts into a $10 million nongeneral fund 9(d) revenue bond authorization. Student fees are not impacted by this 9(d) debt authorization request._x000D_
_x000D_
</t>
  </si>
  <si>
    <t>Construct Corps Leadership and Military Science Building</t>
  </si>
  <si>
    <t>C-31</t>
  </si>
  <si>
    <t>18460: Construct Corps Leadership and Military Science Building</t>
  </si>
  <si>
    <t>18460</t>
  </si>
  <si>
    <t xml:space="preserve">Provides nongeneral fund and 9(d) bond authorization to construct a new 75,500 square foot Corps Leadership and Military Science Building. The building will provide a centralized and consolidated  home for the Corps of Cadets and ROTC programs currently dispersed in other areas of campus.  The facility will include modern classrooms, administrative, program, and academic office space including academic classroom space required for the cyber security initiative.  Debt issued for the project will be serviced by a combination of private gift and a cadet facility fee of $250 per year._x000D_
_x000D_
</t>
  </si>
  <si>
    <t>Construct creativity and innovation district living learning community</t>
  </si>
  <si>
    <t>C-28</t>
  </si>
  <si>
    <t>18457: Construct Creativity and Innovation District Living Learning Community</t>
  </si>
  <si>
    <t>18457</t>
  </si>
  <si>
    <t>Construct Creativity and Innovation District Living Learning Community</t>
  </si>
  <si>
    <t xml:space="preserve">Provides nongeneral fund and 9(c) revenue bond authorization to construct a 203,000 square foot, 596 bed residence hall.  The facility includes living and learning programming and enhances the traditional classroom learning environment.  Students living in this residence hall will share an interest in interdisciplinary creation and entrepreneurship.  The facility will also house student athletes. Housing fees will support the debt service payments._x000D_
_x000D_
</t>
  </si>
  <si>
    <t>Construct global business and analytics complex residence halls</t>
  </si>
  <si>
    <t>C-29</t>
  </si>
  <si>
    <t>18458: Construct Global Business and Analytics Complex Residence Halls</t>
  </si>
  <si>
    <t>18458</t>
  </si>
  <si>
    <t>Construct Global Business and Analytics Complex Residence Halls</t>
  </si>
  <si>
    <t xml:space="preserve">Provides 9(c) revenue bond authorization for a 160,000 square foot facility to construct two residence halls.  The facility will house 700 students with a shared interest in analytical problem solving, global business, and international affairs.  Housing fees wil be used to cover the debt service._x000D_
_x000D_
</t>
  </si>
  <si>
    <t>Construct new upper quad residence hall</t>
  </si>
  <si>
    <t>C-30</t>
  </si>
  <si>
    <t>18459: Construct New Upper Quad Residence Hall</t>
  </si>
  <si>
    <t>18459</t>
  </si>
  <si>
    <t>Construct New Upper Quad Residence Hall</t>
  </si>
  <si>
    <t xml:space="preserve">Provides nongeneral fund and 9(c) revenue bond authorization to construct a 58,000 square foot, 300-bed residence hall for the Corps of Cadets.  Housing fees will provide funding to cover the debt service._x000D_
_x000D_
</t>
  </si>
  <si>
    <t>229: Virginia Cooperative Extension and Agricultural Experiment Station</t>
  </si>
  <si>
    <t>Improve systemwide Agriculture Research and Extension Centers</t>
  </si>
  <si>
    <t>C-34</t>
  </si>
  <si>
    <t>18477: Improve Systemwide Agriculture Research and Extension Centers</t>
  </si>
  <si>
    <t>18477</t>
  </si>
  <si>
    <t>Improve Systemwide Agriculture Research and Extension Centers</t>
  </si>
  <si>
    <t xml:space="preserve">Provides funding to renovate and construct equipment storage, greenhouse, community education, and research facilities across the state to bring the system up-to-date and provide capacity to meet client demand for services. With the median age of facilities at some Agriculture Research and Extension Centers reaching over 50 years old, many existing research laboratories and supporting facilities are in poor condition, have surpassed their functional life expectancy, are not appropriate for conducting experiments required to respond to modern agricultural issues, and cannot support demand for the program activities. _x000D_
_x000D_
</t>
  </si>
  <si>
    <t>212: Virginia State University</t>
  </si>
  <si>
    <t xml:space="preserve">Improve and replace technology infrastructure </t>
  </si>
  <si>
    <t>C-35</t>
  </si>
  <si>
    <t xml:space="preserve">18475: Improve and Replace Technology Infrastructure </t>
  </si>
  <si>
    <t>18475</t>
  </si>
  <si>
    <t xml:space="preserve">Improve and Replace Technology Infrastructure </t>
  </si>
  <si>
    <t xml:space="preserve">Provides for the correction of deficiencies that endanger the reliability and security of the university's voice and data communications systems as well as the replacement of classroom technology teaching tools that are antiquated and beyond their useful life._x000D_
_x000D_
</t>
  </si>
  <si>
    <t>Improve infrastructure for campus safety, security, energy reduction, and system reliability</t>
  </si>
  <si>
    <t>C-36</t>
  </si>
  <si>
    <t>18481: Improve Infrastructure for Campus Safety, Security, Energy Reduction and System Reliability</t>
  </si>
  <si>
    <t>18481</t>
  </si>
  <si>
    <t>Improve Infrastructure for Campus Safety, Security, Energy Reduction and System Reliability</t>
  </si>
  <si>
    <t xml:space="preserve">Provides for infrastructure improvements to improve campus safety and security, increase efficiency of the campus steam distribution system, and reduce energy consumption and utility costs._x000D_
_x000D_
</t>
  </si>
  <si>
    <t>720: Department of Behavioral Health and Developmental Services</t>
  </si>
  <si>
    <t>Address patient and staff safety issues at state facilities</t>
  </si>
  <si>
    <t>C-38</t>
  </si>
  <si>
    <t>18365: Address patient and staff safety issues at state facilities</t>
  </si>
  <si>
    <t>18365</t>
  </si>
  <si>
    <t xml:space="preserve">Provides funding for repairs and renovations at state facilities to ensure the safety of patients and staff and to comply with regulatory requirements._x000D_
_x000D_
</t>
  </si>
  <si>
    <t>Make infrastructure repairs to state facilities</t>
  </si>
  <si>
    <t>C-37</t>
  </si>
  <si>
    <t>18307: Make infrastructure repairs to state facilities</t>
  </si>
  <si>
    <t>18307</t>
  </si>
  <si>
    <t xml:space="preserve">Provides funding for minor renovations to state facilities necessary to sustain operations, improve security, and increase operational efficiency. _x000D_
_x000D_
</t>
  </si>
  <si>
    <t>702: Department for the Blind and Vision Impaired</t>
  </si>
  <si>
    <t>Improve campus infrastructure</t>
  </si>
  <si>
    <t>C-39</t>
  </si>
  <si>
    <t>18488: Improve campus infrastructure</t>
  </si>
  <si>
    <t>18488</t>
  </si>
  <si>
    <t xml:space="preserve">Funds improvements, such as lighting and sidewalks, to the Department for the Blind and Vision Impaired's 36 acre Azalea Avenue campus._x000D_
_x000D_
</t>
  </si>
  <si>
    <t>199: Department of Conservation and Recreation</t>
  </si>
  <si>
    <t>Address critical infrastructure and residence needs</t>
  </si>
  <si>
    <t>C-42</t>
  </si>
  <si>
    <t>18366: Make Critical Infrastructure Repairs and Residences at Various State Parks</t>
  </si>
  <si>
    <t>18366</t>
  </si>
  <si>
    <t>Make Critical Infrastructure Repairs and Residences at Various State Parks</t>
  </si>
  <si>
    <t xml:space="preserve">Provides bond authorization for the department to make critical infrastructure repairs and to add staff residences at various state parks._x000D_
_x000D_
</t>
  </si>
  <si>
    <t>Aquire land for state parks</t>
  </si>
  <si>
    <t>C-40</t>
  </si>
  <si>
    <t>18236: Acquisition of land for State Parks</t>
  </si>
  <si>
    <t>18236</t>
  </si>
  <si>
    <t>Acquisition of land for State Parks</t>
  </si>
  <si>
    <t xml:space="preserve">Provides nongeneral fund appropriation to support the aquisition of state park lands._x000D_
_x000D_
</t>
  </si>
  <si>
    <t>Address shoreline erosion at state parks</t>
  </si>
  <si>
    <t>C-44</t>
  </si>
  <si>
    <t>18484: State Park Shoreline Erosion Projects</t>
  </si>
  <si>
    <t>18484</t>
  </si>
  <si>
    <t>State Park Shoreline Erosion Projects</t>
  </si>
  <si>
    <t xml:space="preserve">Provides bond authorization for the department to stablize shorelines and address erosion at various state parks._x000D_
_x000D_
</t>
  </si>
  <si>
    <t>Provide support for the aquisition of natural area preserves</t>
  </si>
  <si>
    <t>C-41</t>
  </si>
  <si>
    <t>18242: Acquisition of land for Natural Area Preserves</t>
  </si>
  <si>
    <t>18242</t>
  </si>
  <si>
    <t>Acquisition of land for Natural Area Preserves</t>
  </si>
  <si>
    <t xml:space="preserve">Provides nongeneral fund appropriation to support the aquisition of natural area preserves._x000D_
_x000D_
</t>
  </si>
  <si>
    <t>Construct new cabins at state parks</t>
  </si>
  <si>
    <t>C-48</t>
  </si>
  <si>
    <t>18492: New Revenue Generating Cabins</t>
  </si>
  <si>
    <t>18492</t>
  </si>
  <si>
    <t>New Revenue Generating Cabins</t>
  </si>
  <si>
    <t xml:space="preserve">Provides bond authorization for the department to construct new cabins across its state parks._x000D_
_x000D_
</t>
  </si>
  <si>
    <t>Support improvements at Belle Isle State Park</t>
  </si>
  <si>
    <t>C-43</t>
  </si>
  <si>
    <t>18429: Improve Belle Isle State Park</t>
  </si>
  <si>
    <t>18429</t>
  </si>
  <si>
    <t>Improve Belle Isle State Park</t>
  </si>
  <si>
    <t xml:space="preserve">Provides additional nongeneral fund appropriation to allow the department to accept donations to renovate and furnish Belle Isle State Park Mansion at the park._x000D_
_x000D_
</t>
  </si>
  <si>
    <t>Renovate existing cabins</t>
  </si>
  <si>
    <t>C-46</t>
  </si>
  <si>
    <t>18490: Renovation of Existing Revenue Generating Cabins</t>
  </si>
  <si>
    <t>18490</t>
  </si>
  <si>
    <t>Renovation of Existing Revenue Generating Cabins</t>
  </si>
  <si>
    <t xml:space="preserve">Provides bond authorization for the department to renovate existing cabins._x000D_
_x000D_
</t>
  </si>
  <si>
    <t>Repair Soil and Water Conservation District Dams</t>
  </si>
  <si>
    <t>C-45</t>
  </si>
  <si>
    <t>18489: Soil and Water District Dam Rehabilitation</t>
  </si>
  <si>
    <t>18489</t>
  </si>
  <si>
    <t>Soil and Water District Dam Rehabilitation</t>
  </si>
  <si>
    <t xml:space="preserve">Provides bond authorization for the department to modify, upgrade, or rehabilitate dams owned or maintained by the department and the Virginia Soil and Water Conservation Districts._x000D_
_x000D_
</t>
  </si>
  <si>
    <t>Renovate various revenue generating facilities at state parks</t>
  </si>
  <si>
    <t>C-47</t>
  </si>
  <si>
    <t>18491: Revenue Generating Facilities</t>
  </si>
  <si>
    <t>18491</t>
  </si>
  <si>
    <t>Revenue Generating Facilities</t>
  </si>
  <si>
    <t xml:space="preserve">Provides bond authorization to renovate various revenue generating facilities at state parks, including campgrounds, retail centers, parking facilities, picnic shelters, playgrounds, and boating facilities._x000D_
_x000D_
</t>
  </si>
  <si>
    <t>403: Department of Game and Inland Fisheries</t>
  </si>
  <si>
    <t>Acquire additional land</t>
  </si>
  <si>
    <t>C-51</t>
  </si>
  <si>
    <t>18104: Acquire Additional Land</t>
  </si>
  <si>
    <t>18104</t>
  </si>
  <si>
    <t>Acquire Additional Land</t>
  </si>
  <si>
    <t xml:space="preserve">Authorizes nongeneral fund appropriation for land acquisition projects._x000D_
_x000D_
</t>
  </si>
  <si>
    <t>Maintenance Reserve</t>
  </si>
  <si>
    <t>C-49</t>
  </si>
  <si>
    <t>13316: Maintenance Reserve</t>
  </si>
  <si>
    <t>13316</t>
  </si>
  <si>
    <t xml:space="preserve">Authorizes nongeneral fund appropriation for maintenance reserve projects for the next biennium._x000D_
_x000D_
</t>
  </si>
  <si>
    <t>Improve boating access</t>
  </si>
  <si>
    <t>C-53</t>
  </si>
  <si>
    <t>18106: Improve Boating Access</t>
  </si>
  <si>
    <t>18106</t>
  </si>
  <si>
    <t>Improve Boating Access</t>
  </si>
  <si>
    <t xml:space="preserve">Authorizes nongeneral fund appropriation to support boating access and safety projects. Typical capital projects for boating access consist of the establishment and/or construction of new boating access facilities and sites or major renovation to existing sites throughout the Commonwealth._x000D_
_x000D_
</t>
  </si>
  <si>
    <t>Improve Wildlife Management Areas</t>
  </si>
  <si>
    <t>C-50</t>
  </si>
  <si>
    <t>18103: Improve Wildlife Management Areas</t>
  </si>
  <si>
    <t>18103</t>
  </si>
  <si>
    <t xml:space="preserve">Authorizes nongeneral fund appropriation for improvements to wildlife management areas. Typical capital improvements to wildlife management areas consist of repairs to roadways and trails, development of handicap accessible facilities, and renovations of hatchery facilities._x000D_
_x000D_
</t>
  </si>
  <si>
    <t>Repair and upgrade dams to comply with the Dam Safety Act</t>
  </si>
  <si>
    <t>C-52</t>
  </si>
  <si>
    <t>18105: Repair and Upgrade Dams to Comply with the Dam Safety Act</t>
  </si>
  <si>
    <t>18105</t>
  </si>
  <si>
    <t>Repair and Upgrade Dams to Comply with the Dam Safety Act</t>
  </si>
  <si>
    <t xml:space="preserve">Provides nongeneral fund appropriation to support the repair and upgrades to dams necessary for compliance with the Dam Safety Act._x000D_
_x000D_
</t>
  </si>
  <si>
    <t>402: Marine Resources Commission</t>
  </si>
  <si>
    <t>Enhance oyster reef restoration</t>
  </si>
  <si>
    <t>C-54</t>
  </si>
  <si>
    <t>18479: Oyster Reef Restoration</t>
  </si>
  <si>
    <t>18479</t>
  </si>
  <si>
    <t>Oyster Reef Restoration</t>
  </si>
  <si>
    <t xml:space="preserve">Provides funding to accelerate oyster reef restoration.  In the 2014 Chesapeake Bay Watershed Agreement, the Commonwealth committed to restore oyster populations in five Chesapeake Bay tributaries by 2025. This is also an initiative in Virginia's Phase III Watershed Implementation Plan. _x000D_
_x000D_
</t>
  </si>
  <si>
    <t>799: Department of Corrections</t>
  </si>
  <si>
    <t>Establish a capital infrastructure fund</t>
  </si>
  <si>
    <t>C-55</t>
  </si>
  <si>
    <t>18480: DOC Capital Infrastructure Fund</t>
  </si>
  <si>
    <t>18480</t>
  </si>
  <si>
    <t>DOC Capital Infrastructure Fund</t>
  </si>
  <si>
    <t xml:space="preserve">Provides a dedicated source of funding for making repairs, renovations, and other necessary improvements to correctional facilities._x000D_
_x000D_
</t>
  </si>
  <si>
    <t>156: Department of State Police</t>
  </si>
  <si>
    <t>Upgrade Statewide Agencies Radio System (STARS) network</t>
  </si>
  <si>
    <t>C-56</t>
  </si>
  <si>
    <t>18414: Upgrade Statewide Agencies Radio System (STARS) network</t>
  </si>
  <si>
    <t>18414</t>
  </si>
  <si>
    <t xml:space="preserve">Funds necessary replacements and improvements to the infrastructure and equipment that make up the Statewide Agencies Radio System (STARS). Also included is funding for contract personnel and warehouse costs to implement the project._x000D_
_x000D_
</t>
  </si>
  <si>
    <t>501: Department of Transportation</t>
  </si>
  <si>
    <t>Acquire, design, construct and renovate agency facilities</t>
  </si>
  <si>
    <t>C-58</t>
  </si>
  <si>
    <t>18130: Acquire, Design, Construct and Renovate Agency Facilities</t>
  </si>
  <si>
    <t>18130</t>
  </si>
  <si>
    <t>Acquire, Design, Construct and Renovate Agency Facilities</t>
  </si>
  <si>
    <t xml:space="preserve">Acquires, designs, constructs, and renovates facilities and land, including district facilities, residency offices, and area headquarters, to support the agency's capital needs._x000D_
_x000D_
</t>
  </si>
  <si>
    <t>Fund Maintenance Reserve</t>
  </si>
  <si>
    <t>C-57</t>
  </si>
  <si>
    <t>15732: Maintenance Reserve</t>
  </si>
  <si>
    <t>15732</t>
  </si>
  <si>
    <t xml:space="preserve">Provides nongeneral fund appropriation for maintenance reserve projects to the Department of Transportation's buildings and grounds._x000D_
_x000D_
</t>
  </si>
  <si>
    <t>407: Virginia Port Authority</t>
  </si>
  <si>
    <t>Expand and improve port facilities</t>
  </si>
  <si>
    <t>C-59</t>
  </si>
  <si>
    <t>16048: Cargo Handling Facilities</t>
  </si>
  <si>
    <t>16048</t>
  </si>
  <si>
    <t>Cargo Handling Facilities</t>
  </si>
  <si>
    <t xml:space="preserve">Expands and improves port facilities in order to meet and accommodate the projected growth at all terminals. Projects include improvements to rail yards, paving for equipment operation, facility repairs and relocations, environmental improvements, and wharf enhancements to improve sustainability._x000D_
_x000D_
</t>
  </si>
  <si>
    <t>Fund numerous equipment upgrades</t>
  </si>
  <si>
    <t>C-60</t>
  </si>
  <si>
    <t>16643: Expand Empty Yard</t>
  </si>
  <si>
    <t>16643</t>
  </si>
  <si>
    <t>Expand Empty Yard</t>
  </si>
  <si>
    <t xml:space="preserve">Funds numerous projects and miscellaneous equipment upgrades that are required to keep the facilities operating at optimum efficiency, especially during construction elsewhere on the terminals. Projects include Crane Smart Landing Platforms, laser lighting, information technology infrastructure and other innovations.  _x000D_
_x000D_
</t>
  </si>
  <si>
    <t>Procure terminal operating equipment</t>
  </si>
  <si>
    <t>C-61</t>
  </si>
  <si>
    <t>18125: Procure Equipment</t>
  </si>
  <si>
    <t>18125</t>
  </si>
  <si>
    <t>Procure Equipment</t>
  </si>
  <si>
    <t xml:space="preserve">Funds additional terminal operating equipment needed for optimization through technology and updated processes at the various terminals that make up the Port of Virginia.  New equipment will eliminate the need to continually repair antiquated equipment that has exceeded its useful life and will support the added volumes anticipated and allow for servicing of ultra-large container vessels of the future._x000D_
_x000D_
</t>
  </si>
  <si>
    <t>123: Department of Military Affairs</t>
  </si>
  <si>
    <t>Provide additional funding for fire safety systems at readiness centers</t>
  </si>
  <si>
    <t>C-62</t>
  </si>
  <si>
    <t>18318: Replace/Install Fire Safety Systems in Readiness Centers</t>
  </si>
  <si>
    <t>18318</t>
  </si>
  <si>
    <t>Replace/Install Fire Safety Systems in Readiness Centers</t>
  </si>
  <si>
    <t xml:space="preserve">Provides additional funding to support the improvement and replacement of fire safety systems at readiness centers._x000D_
_x000D_
</t>
  </si>
  <si>
    <t>Provide nongeneral appropriation to construct Blackstone Army Air Field fire station</t>
  </si>
  <si>
    <t>C-63</t>
  </si>
  <si>
    <t>18464: Construct Blackstone Army Air Field (BAAF) Fire Station</t>
  </si>
  <si>
    <t>18464</t>
  </si>
  <si>
    <t>Construct Blackstone Army Air Field (BAAF) Fire Station</t>
  </si>
  <si>
    <t xml:space="preserve">Provides nongeneral fund appropriation to construct a fire station at Blackstone Army Air Field._x000D_
_x000D_
</t>
  </si>
  <si>
    <t>949: Central Capital Outlay</t>
  </si>
  <si>
    <t>2020 Virginia College Building Authority (VPBA) Capital Construction Pool</t>
  </si>
  <si>
    <t>C-68</t>
  </si>
  <si>
    <t>18494: 2020 VCBA Capital Construction Pool</t>
  </si>
  <si>
    <t>18494</t>
  </si>
  <si>
    <t>2020 VCBA Capital Construction Pool</t>
  </si>
  <si>
    <t xml:space="preserve">Provides funding for the construction of a variety of capital projects at institutions of higher education._x000D_
_x000D_
</t>
  </si>
  <si>
    <t>Central Maintenance Reserve</t>
  </si>
  <si>
    <t>C-64</t>
  </si>
  <si>
    <t>15776: Central Maintenance Reserve</t>
  </si>
  <si>
    <t>15776</t>
  </si>
  <si>
    <t xml:space="preserve">Provides funding to be distributed to agencies and institutions of higher education to address critical maintenance needs in state-owned facilities. This funding can be used to address major repairs or replacements that are intended to extend the useful life of the physical plant, property, and equipment._x000D_
_x000D_
</t>
  </si>
  <si>
    <t>2020 Virginia Public Building Authority (VPBA) Capital Construction Pool</t>
  </si>
  <si>
    <t>C-67</t>
  </si>
  <si>
    <t>18493: 2020 VPBA Capital Construction Pool</t>
  </si>
  <si>
    <t>18493</t>
  </si>
  <si>
    <t>2020 VPBA Capital Construction Pool</t>
  </si>
  <si>
    <t xml:space="preserve">Provides funding for the construction of a variety of capital projects for agencies.  This pool includes projects for agencies other than institutions of higher education._x000D_
_x000D_
</t>
  </si>
  <si>
    <t>Central Reserve for Capital Equipment Funding</t>
  </si>
  <si>
    <t>C-65</t>
  </si>
  <si>
    <t>17954: Central Reserve for Capital Equipment Funding</t>
  </si>
  <si>
    <t>17954</t>
  </si>
  <si>
    <t xml:space="preserve">Provides bond authorization to be disbursed to agencies and institutions of higher education for equipment purchases related to previously authorized capital projects._x000D_
_x000D_
</t>
  </si>
  <si>
    <t>Capital outlay authorization for children's hospital and port infrastructure projects</t>
  </si>
  <si>
    <t>C-72</t>
  </si>
  <si>
    <t>18495: Other Authorized Capital Infrastructure and Improvements</t>
  </si>
  <si>
    <t>18495</t>
  </si>
  <si>
    <t>Other Authorized Capital Infrastructure and Improvements</t>
  </si>
  <si>
    <t xml:space="preserve">Contributes toward the construction of additional hospital beds at the Children's Hospital of the King's Daughters and provides funding for a potential infrastructure improvement project at the Portsmouth Marine Terminal._x000D_
_x000D_
</t>
  </si>
  <si>
    <t>Capital Project Planning Pool</t>
  </si>
  <si>
    <t>C-66</t>
  </si>
  <si>
    <t>17968: Detail Planning for Capital Projects</t>
  </si>
  <si>
    <t>17968</t>
  </si>
  <si>
    <t>Detail Planning for Capital Projects</t>
  </si>
  <si>
    <t xml:space="preserve">Provides funding to support pre-planning and detailed planning for a variety of capital projects._x000D_
_x000D_
</t>
  </si>
  <si>
    <t>Supplement Previously Authorized Capital Project Construction Pools</t>
  </si>
  <si>
    <t>C-69</t>
  </si>
  <si>
    <t>18145: Supplement Previously Authorized Capital Project Construction Pools</t>
  </si>
  <si>
    <t>18145</t>
  </si>
  <si>
    <t xml:space="preserve">Provides funding available to be transferred between and among other capital construction pools in order to address any shortfall in appropriation in other capital pools._x000D_
_x000D_
</t>
  </si>
  <si>
    <t>Fund programs providing funding for local water-related infrastructure projects</t>
  </si>
  <si>
    <t>C-70</t>
  </si>
  <si>
    <t>18050: Local Water Quality and Supply Projects</t>
  </si>
  <si>
    <t>18050</t>
  </si>
  <si>
    <t>Local Water Quality and Supply Projects</t>
  </si>
  <si>
    <t xml:space="preserve">Provides funding for the Stormwater Local Assistance Fund, Nutrient Removal Grants, and the Combined Sewer Overflow Matching Fund.  Funding for the Combined Sewer Overflow Matching Fund is authorized to pay a portion of the capital costs of the City of Alexandria' combined sewer overflow control project._x000D_
_x000D_
</t>
  </si>
  <si>
    <t>Workforce Development Projects</t>
  </si>
  <si>
    <t>C-71</t>
  </si>
  <si>
    <t>18418: Workforce Development Projects</t>
  </si>
  <si>
    <t>18418</t>
  </si>
  <si>
    <t xml:space="preserve">Provides funding to support capital investment associated with bolstering technology-related education to address workforce needs._x000D_
_x000D_
</t>
  </si>
  <si>
    <t>171: State Corporation Commission</t>
  </si>
  <si>
    <t>Renovate Tyler Building</t>
  </si>
  <si>
    <t>C-79</t>
  </si>
  <si>
    <t>18454: Tyler Building Renovation Project</t>
  </si>
  <si>
    <t>18454</t>
  </si>
  <si>
    <t>Tyler Building Renovation Project</t>
  </si>
  <si>
    <t xml:space="preserve">Establishes a stand-alone capital project to renovate the Tyler Building._x000D_
_x000D_
</t>
  </si>
  <si>
    <t>Secretarial Area</t>
  </si>
  <si>
    <t>Agency Title</t>
  </si>
  <si>
    <t>Budget Round</t>
  </si>
  <si>
    <t>Title</t>
  </si>
  <si>
    <t>Item</t>
  </si>
  <si>
    <t>Item Sort</t>
  </si>
  <si>
    <t>Project Code</t>
  </si>
  <si>
    <t>Project Title</t>
  </si>
  <si>
    <t>Description</t>
  </si>
  <si>
    <t>GF 2021</t>
  </si>
  <si>
    <t>2021 Total Bonds</t>
  </si>
  <si>
    <t>2021 Tax Supported Bonds</t>
  </si>
  <si>
    <t>2021 9d Bonds</t>
  </si>
  <si>
    <t>2021 9c Bonds</t>
  </si>
  <si>
    <t>2021 GF</t>
  </si>
  <si>
    <t>2021 Other NGF</t>
  </si>
  <si>
    <t>2022 GF</t>
  </si>
  <si>
    <t>2022 9c Bonds</t>
  </si>
  <si>
    <t>2022 9d Bonds</t>
  </si>
  <si>
    <t>2022 Tax Supported Bonds</t>
  </si>
  <si>
    <t>2022 Total Bonds</t>
  </si>
  <si>
    <t>2022 Other NGF</t>
  </si>
  <si>
    <t>Total</t>
  </si>
  <si>
    <t>2020-2022 Biennium Capital Outlay Summary (HB/SB 30 Introduced)</t>
  </si>
  <si>
    <t>See Filter Instructions Below</t>
  </si>
  <si>
    <t>Filters for 2020-2022 Biennium Capital Outlay Summary (HB/SB 30 Introduced)</t>
  </si>
  <si>
    <t>Totals for Filtered Amounts:</t>
  </si>
  <si>
    <t>Bonds 2021</t>
  </si>
  <si>
    <t>Other NGF 2021</t>
  </si>
  <si>
    <t>GF 2022</t>
  </si>
  <si>
    <t>Bonds 2022</t>
  </si>
  <si>
    <t>Other NGF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</si>
</sst>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_);[Red]\(&quot;$&quot;#,##0\)"/>
    <numFmt numFmtId="164" formatCode="&quot;$&quot;#,##0"/>
  </numFmts>
  <fonts count="3" x14ac:knownFonts="1">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4"/>
        <bgColor indexed="64"/>
      </patternFill>
    </fill>
  </fills>
  <borders count="7">
    <border>
      <left/>
      <right/>
      <top/>
      <bottom/>
      <diagonal/>
    </border>
    <border>
      <left style="thick">
        <color theme="8" tint="0.39991454817346722"/>
      </left>
      <right style="thick">
        <color theme="0"/>
      </right>
      <top style="thick">
        <color theme="8" tint="0.39991454817346722"/>
      </top>
      <bottom style="double">
        <color theme="8"/>
      </bottom>
      <diagonal/>
    </border>
    <border>
      <left style="thick">
        <color theme="0"/>
      </left>
      <right style="thick">
        <color theme="0"/>
      </right>
      <top style="thick">
        <color theme="8" tint="0.39991454817346722"/>
      </top>
      <bottom style="double">
        <color theme="8"/>
      </bottom>
      <diagonal/>
    </border>
    <border>
      <left style="thick">
        <color theme="0"/>
      </left>
      <right style="thick">
        <color theme="8" tint="0.39991454817346722"/>
      </right>
      <top style="thick">
        <color theme="8" tint="0.39991454817346722"/>
      </top>
      <bottom style="double">
        <color theme="8"/>
      </bottom>
      <diagonal/>
    </border>
    <border>
      <left style="thick">
        <color theme="8" tint="0.39991454817346722"/>
      </left>
      <right style="thin">
        <color theme="8" tint="0.39994506668294322"/>
      </right>
      <top style="double">
        <color theme="8"/>
      </top>
      <bottom style="thick">
        <color theme="8" tint="0.39991454817346722"/>
      </bottom>
      <diagonal/>
    </border>
    <border>
      <left style="thin">
        <color theme="8" tint="0.39994506668294322"/>
      </left>
      <right style="thin">
        <color theme="8" tint="0.39994506668294322"/>
      </right>
      <top style="double">
        <color theme="8"/>
      </top>
      <bottom style="thick">
        <color theme="8" tint="0.39991454817346722"/>
      </bottom>
      <diagonal/>
    </border>
    <border>
      <left style="thin">
        <color theme="8" tint="0.39994506668294322"/>
      </left>
      <right style="thick">
        <color theme="8" tint="0.39991454817346722"/>
      </right>
      <top style="double">
        <color theme="8"/>
      </top>
      <bottom style="thick">
        <color theme="8" tint="0.39991454817346722"/>
      </bottom>
      <diagonal/>
    </border>
  </borders>
  <cellStyleXfs count="1">
    <xf numFmtId="0" fontId="0" fillId="0" borderId="0"/>
  </cellStyleXfs>
  <cellXfs count="18">
    <xf numFmtId="0" fontId="0" fillId="0" borderId="0" xfId="0"/>
    <xf numFmtId="0" fontId="0" fillId="0" borderId="0" xfId="0" applyNumberFormat="1" applyAlignment="1">
      <alignment vertical="top"/>
    </xf>
    <xf numFmtId="0" fontId="0" fillId="0" borderId="0" xfId="0" applyNumberFormat="1" applyAlignment="1">
      <alignment vertical="top" wrapText="1"/>
    </xf>
    <xf numFmtId="0" fontId="0" fillId="0" borderId="0" xfId="0" applyNumberFormat="1" applyAlignment="1">
      <alignment horizontal="center" vertical="top"/>
    </xf>
    <xf numFmtId="0" fontId="0" fillId="0" borderId="0" xfId="0" applyNumberFormat="1" applyAlignment="1">
      <alignment horizontal="center" vertical="top" wrapText="1"/>
    </xf>
    <xf numFmtId="0" fontId="0" fillId="0" borderId="0" xfId="0" applyAlignment="1">
      <alignment vertical="top" wrapText="1"/>
    </xf>
    <xf numFmtId="0" fontId="0" fillId="0" borderId="0" xfId="0" applyAlignment="1">
      <alignment horizontal="center" vertical="top"/>
    </xf>
    <xf numFmtId="0" fontId="0" fillId="0" borderId="0" xfId="0" applyAlignment="1">
      <alignment vertical="top"/>
    </xf>
    <xf numFmtId="6" fontId="0" fillId="0" borderId="0" xfId="0" applyNumberFormat="1" applyAlignment="1">
      <alignment vertical="top"/>
    </xf>
    <xf numFmtId="0" fontId="2" fillId="0" borderId="0" xfId="0" applyFont="1"/>
    <xf numFmtId="0" fontId="0" fillId="0" borderId="0" xfId="0" applyFont="1" applyAlignment="1">
      <alignment horizontal="left" indent="1"/>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2" fillId="0" borderId="0" xfId="0" applyFont="1" applyAlignment="1">
      <alignment horizontal="right" indent="1"/>
    </xf>
    <xf numFmtId="6" fontId="2" fillId="0" borderId="4" xfId="0" applyNumberFormat="1" applyFont="1" applyBorder="1" applyAlignment="1">
      <alignment horizontal="center" vertical="top"/>
    </xf>
    <xf numFmtId="6" fontId="2" fillId="0" borderId="5" xfId="0" applyNumberFormat="1" applyFont="1" applyBorder="1" applyAlignment="1">
      <alignment horizontal="center" vertical="top"/>
    </xf>
    <xf numFmtId="164" fontId="2" fillId="0" borderId="6" xfId="0" applyNumberFormat="1" applyFont="1" applyBorder="1" applyAlignment="1">
      <alignment horizontal="center" vertical="top"/>
    </xf>
  </cellXfs>
  <cellStyles count="1">
    <cellStyle name="Normal" xfId="0" builtinId="0"/>
  </cellStyles>
  <dxfs count="67">
    <dxf>
      <alignment horizontal="general" vertical="top" textRotation="0" wrapText="0" indent="0" justifyLastLine="0" shrinkToFit="0" readingOrder="0"/>
    </dxf>
    <dxf>
      <numFmt numFmtId="10" formatCode="&quot;$&quot;#,##0_);[Red]\(&quot;$&quot;#,##0\)"/>
      <alignment horizontal="general" vertical="top" textRotation="0" indent="0" justifyLastLine="0" shrinkToFit="0" readingOrder="0"/>
    </dxf>
    <dxf>
      <alignment horizontal="general" vertical="top" textRotation="0" wrapText="0" indent="0" justifyLastLine="0" shrinkToFit="0" readingOrder="0"/>
    </dxf>
    <dxf>
      <numFmt numFmtId="10" formatCode="&quot;$&quot;#,##0_);[Red]\(&quot;$&quot;#,##0\)"/>
      <alignment horizontal="general" vertical="top" textRotation="0" indent="0" justifyLastLine="0" shrinkToFit="0" readingOrder="0"/>
    </dxf>
    <dxf>
      <alignment horizontal="general" vertical="top" textRotation="0" wrapText="0" indent="0" justifyLastLine="0" shrinkToFit="0" readingOrder="0"/>
    </dxf>
    <dxf>
      <numFmt numFmtId="10" formatCode="&quot;$&quot;#,##0_);[Red]\(&quot;$&quot;#,##0\)"/>
      <alignment horizontal="general" vertical="top" textRotation="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0" indent="0" justifyLastLine="0" shrinkToFit="0" readingOrder="0"/>
    </dxf>
    <dxf>
      <numFmt numFmtId="0" formatCode="General"/>
      <alignment horizontal="general" vertical="top" textRotation="0" indent="0" justifyLastLine="0" shrinkToFit="0" readingOrder="0"/>
    </dxf>
    <dxf>
      <alignment horizontal="center" vertical="top" textRotation="0" wrapText="0" indent="0" justifyLastLine="0" shrinkToFit="0" readingOrder="0"/>
    </dxf>
    <dxf>
      <numFmt numFmtId="0" formatCode="General"/>
      <alignment horizontal="center" vertical="top" textRotation="0" wrapText="0"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center" vertical="top" textRotation="0" wrapText="0" indent="0" justifyLastLine="0" shrinkToFit="0" readingOrder="0"/>
    </dxf>
    <dxf>
      <numFmt numFmtId="0" formatCode="General"/>
      <alignment horizontal="center" vertical="top" textRotation="0" wrapText="0" indent="0" justifyLastLine="0" shrinkToFit="0" readingOrder="0"/>
    </dxf>
    <dxf>
      <alignment horizontal="center" vertical="top" textRotation="0" wrapText="0" indent="0" justifyLastLine="0" shrinkToFit="0" readingOrder="0"/>
    </dxf>
    <dxf>
      <numFmt numFmtId="0" formatCode="General"/>
      <alignment horizontal="center" vertical="top" textRotation="0" wrapText="0"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center" vertical="top" textRotation="0" wrapText="0" indent="0" justifyLastLine="0" shrinkToFit="0" readingOrder="0"/>
    </dxf>
    <dxf>
      <numFmt numFmtId="0" formatCode="General"/>
      <alignment horizontal="center" vertical="top" textRotation="0" wrapText="0" indent="0" justifyLastLine="0" shrinkToFit="0" readingOrder="0"/>
    </dxf>
    <dxf>
      <alignment horizontal="center" vertical="top" textRotation="0" wrapText="0" indent="0" justifyLastLine="0" shrinkToFit="0" readingOrder="0"/>
    </dxf>
    <dxf>
      <numFmt numFmtId="0" formatCode="General"/>
      <alignment horizontal="center" vertical="top" textRotation="0" wrapText="0" indent="0" justifyLastLine="0" shrinkToFit="0" readingOrder="0"/>
    </dxf>
    <dxf>
      <alignment horizontal="general" vertical="top" textRotation="0" wrapText="0" indent="0" justifyLastLine="0" shrinkToFit="0" readingOrder="0"/>
    </dxf>
    <dxf>
      <numFmt numFmtId="0" formatCode="General"/>
      <alignment horizontal="general" vertical="top" textRotation="0" indent="0" justifyLastLine="0" shrinkToFit="0" readingOrder="0"/>
    </dxf>
    <dxf>
      <alignment horizontal="center" vertical="top" textRotation="0" wrapText="0" indent="0" justifyLastLine="0" shrinkToFit="0" readingOrder="0"/>
    </dxf>
    <dxf>
      <numFmt numFmtId="0" formatCode="General"/>
      <alignment horizontal="center" vertical="top" textRotation="0" wrapText="0" indent="0" justifyLastLine="0" shrinkToFit="0" readingOrder="0"/>
    </dxf>
    <dxf>
      <alignment horizontal="center" vertical="top" textRotation="0" wrapText="0" indent="0" justifyLastLine="0" shrinkToFit="0" readingOrder="0"/>
    </dxf>
    <dxf>
      <numFmt numFmtId="0" formatCode="General"/>
      <alignment horizontal="center" vertical="top" textRotation="0" wrapText="0"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center" vertical="top" textRotation="0" wrapText="0" indent="0" justifyLastLine="0" shrinkToFit="0" readingOrder="0"/>
    </dxf>
    <dxf>
      <numFmt numFmtId="0" formatCode="General"/>
      <alignment horizontal="center" vertical="top" textRotation="0" wrapText="0" indent="0" justifyLastLine="0" shrinkToFit="0" readingOrder="0"/>
    </dxf>
    <dxf>
      <alignment horizontal="center" vertical="top" textRotation="0" wrapText="0" indent="0" justifyLastLine="0" shrinkToFit="0" readingOrder="0"/>
    </dxf>
    <dxf>
      <numFmt numFmtId="0" formatCode="General"/>
      <alignment horizontal="center" vertical="top" textRotation="0" wrapText="0"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indent="0" justifyLastLine="0" shrinkToFit="0" readingOrder="0"/>
    </dxf>
    <dxf>
      <alignment horizontal="center" vertical="top" textRotation="0" wrapText="1" indent="0" justifyLastLine="0" shrinkToFit="0" readingOrder="0"/>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color theme="0"/>
      </font>
      <fill>
        <patternFill patternType="solid">
          <fgColor theme="4"/>
          <bgColor theme="4"/>
        </patternFill>
      </fill>
      <border>
        <vertical style="thin">
          <color theme="0"/>
        </vertical>
      </border>
    </dxf>
    <dxf>
      <font>
        <color theme="1"/>
      </font>
      <border>
        <left style="thin">
          <color theme="4" tint="0.39997558519241921"/>
        </left>
        <right style="thin">
          <color theme="4" tint="0.39997558519241921"/>
        </right>
        <top style="thin">
          <color theme="4" tint="0.39997558519241921"/>
        </top>
        <bottom style="thin">
          <color theme="4" tint="0.39997558519241921"/>
        </bottom>
        <vertical style="thin">
          <color theme="4" tint="0.39994506668294322"/>
        </vertical>
        <horizontal style="thin">
          <color theme="4" tint="0.39997558519241921"/>
        </horizontal>
      </border>
    </dxf>
    <dxf>
      <font>
        <b/>
        <color theme="1"/>
      </font>
      <border>
        <bottom style="thin">
          <color theme="4"/>
        </bottom>
        <vertical/>
        <horizontal/>
      </border>
    </dxf>
    <dxf>
      <font>
        <sz val="9"/>
        <color theme="1"/>
      </font>
      <border>
        <left style="thin">
          <color theme="4"/>
        </left>
        <right style="thin">
          <color theme="4"/>
        </right>
        <top style="thin">
          <color theme="4"/>
        </top>
        <bottom style="thin">
          <color theme="4"/>
        </bottom>
        <vertical/>
        <horizontal/>
      </border>
    </dxf>
  </dxfs>
  <tableStyles count="2" defaultTableStyle="TableStyleMedium2" defaultPivotStyle="PivotStyleLight16">
    <tableStyle name="SlicerStyleDark1 2" pivot="0" table="0" count="10">
      <tableStyleElement type="wholeTable" dxfId="66"/>
      <tableStyleElement type="headerRow" dxfId="65"/>
    </tableStyle>
    <tableStyle name="TableStyleMedium2 2" pivot="0" count="7">
      <tableStyleElement type="wholeTable" dxfId="64"/>
      <tableStyleElement type="headerRow" dxfId="63"/>
      <tableStyleElement type="totalRow" dxfId="62"/>
      <tableStyleElement type="firstColumn" dxfId="61"/>
      <tableStyleElement type="lastColumn" dxfId="60"/>
      <tableStyleElement type="firstRowStripe" dxfId="59"/>
      <tableStyleElement type="firstColumnStripe" dxfId="58"/>
    </tableStyle>
  </tableStyle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4"/>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x14:slicerStyle name="SlicerStyleDark1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microsoft.com/office/2007/relationships/slicerCache" Target="slicerCaches/slicerCache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07/relationships/slicerCache" Target="slicerCaches/slicerCache2.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21</xdr:row>
      <xdr:rowOff>0</xdr:rowOff>
    </xdr:from>
    <xdr:to>
      <xdr:col>8</xdr:col>
      <xdr:colOff>185737</xdr:colOff>
      <xdr:row>31</xdr:row>
      <xdr:rowOff>5954</xdr:rowOff>
    </xdr:to>
    <xdr:sp macro="" textlink="">
      <xdr:nvSpPr>
        <xdr:cNvPr id="2" name="TextBox 1"/>
        <xdr:cNvSpPr txBox="1"/>
      </xdr:nvSpPr>
      <xdr:spPr>
        <a:xfrm>
          <a:off x="138113" y="4010025"/>
          <a:ext cx="6376987" cy="18157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Filter Instructions</a:t>
          </a:r>
        </a:p>
        <a:p>
          <a:endParaRPr lang="en-US" sz="1100" b="1" u="sng"/>
        </a:p>
        <a:p>
          <a:r>
            <a:rPr lang="en-US" sz="1100" b="0" u="none"/>
            <a:t>- To</a:t>
          </a:r>
          <a:r>
            <a:rPr lang="en-US" sz="1100" b="0" u="none" baseline="0"/>
            <a:t> filter the data on the 2020-2022 Capital Summary tab, select items on the Filter tab.  </a:t>
          </a:r>
        </a:p>
        <a:p>
          <a:endParaRPr lang="en-US" sz="1100" b="0" u="none" baseline="0"/>
        </a:p>
        <a:p>
          <a:r>
            <a:rPr lang="en-US" sz="1100" b="0" u="none" baseline="0"/>
            <a:t>- To clear filters for a specific category, click the filter button in the upper right corner of the slicer box: </a:t>
          </a:r>
        </a:p>
        <a:p>
          <a:endParaRPr lang="en-US" sz="1100" b="0" u="none" baseline="0"/>
        </a:p>
        <a:p>
          <a:r>
            <a:rPr lang="en-US" sz="1100" b="0" u="none" baseline="0"/>
            <a:t>- To mult-select items, hold the "Ctrl" key as you select items. </a:t>
          </a:r>
        </a:p>
        <a:p>
          <a:endParaRPr lang="en-US" sz="1100" b="0" u="none" baseline="0"/>
        </a:p>
        <a:p>
          <a:r>
            <a:rPr lang="en-US" sz="1100" b="0" u="none" baseline="0"/>
            <a:t>- Click the 2020-2022 Capital Summary tab to view filtered information</a:t>
          </a:r>
        </a:p>
        <a:p>
          <a:endParaRPr lang="en-US" sz="1100" b="0" u="none"/>
        </a:p>
      </xdr:txBody>
    </xdr:sp>
    <xdr:clientData/>
  </xdr:twoCellAnchor>
  <xdr:twoCellAnchor editAs="oneCell">
    <xdr:from>
      <xdr:col>7</xdr:col>
      <xdr:colOff>809626</xdr:colOff>
      <xdr:row>24</xdr:row>
      <xdr:rowOff>137695</xdr:rowOff>
    </xdr:from>
    <xdr:to>
      <xdr:col>8</xdr:col>
      <xdr:colOff>32144</xdr:colOff>
      <xdr:row>26</xdr:row>
      <xdr:rowOff>71197</xdr:rowOff>
    </xdr:to>
    <xdr:pic>
      <xdr:nvPicPr>
        <xdr:cNvPr id="3" name="Picture 2"/>
        <xdr:cNvPicPr>
          <a:picLocks noChangeAspect="1"/>
        </xdr:cNvPicPr>
      </xdr:nvPicPr>
      <xdr:blipFill>
        <a:blip xmlns:r="http://schemas.openxmlformats.org/officeDocument/2006/relationships" r:embed="rId1"/>
        <a:stretch>
          <a:fillRect/>
        </a:stretch>
      </xdr:blipFill>
      <xdr:spPr>
        <a:xfrm>
          <a:off x="6076951" y="4481095"/>
          <a:ext cx="284556" cy="295452"/>
        </a:xfrm>
        <a:prstGeom prst="rect">
          <a:avLst/>
        </a:prstGeom>
      </xdr:spPr>
    </xdr:pic>
    <xdr:clientData/>
  </xdr:twoCellAnchor>
  <xdr:twoCellAnchor editAs="absolute">
    <xdr:from>
      <xdr:col>1</xdr:col>
      <xdr:colOff>0</xdr:colOff>
      <xdr:row>6</xdr:row>
      <xdr:rowOff>0</xdr:rowOff>
    </xdr:from>
    <xdr:to>
      <xdr:col>4</xdr:col>
      <xdr:colOff>438150</xdr:colOff>
      <xdr:row>20</xdr:row>
      <xdr:rowOff>128588</xdr:rowOff>
    </xdr:to>
    <mc:AlternateContent xmlns:mc="http://schemas.openxmlformats.org/markup-compatibility/2006" xmlns:sle15="http://schemas.microsoft.com/office/drawing/2012/slicer">
      <mc:Choice Requires="sle15">
        <xdr:graphicFrame macro="">
          <xdr:nvGraphicFramePr>
            <xdr:cNvPr id="4" name="Secretarial Area"/>
            <xdr:cNvGraphicFramePr/>
          </xdr:nvGraphicFramePr>
          <xdr:xfrm>
            <a:off x="0" y="0"/>
            <a:ext cx="0" cy="0"/>
          </xdr:xfrm>
          <a:graphic>
            <a:graphicData uri="http://schemas.microsoft.com/office/drawing/2010/slicer">
              <sle:slicer xmlns:sle="http://schemas.microsoft.com/office/drawing/2010/slicer" name="Secretarial Area"/>
            </a:graphicData>
          </a:graphic>
        </xdr:graphicFrame>
      </mc:Choice>
      <mc:Fallback xmlns="">
        <xdr:sp macro="" textlink="">
          <xdr:nvSpPr>
            <xdr:cNvPr id="0" name=""/>
            <xdr:cNvSpPr>
              <a:spLocks noTextEdit="1"/>
            </xdr:cNvSpPr>
          </xdr:nvSpPr>
          <xdr:spPr>
            <a:xfrm>
              <a:off x="138113" y="1085850"/>
              <a:ext cx="2381250" cy="266223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twoCellAnchor editAs="absolute">
    <xdr:from>
      <xdr:col>4</xdr:col>
      <xdr:colOff>547686</xdr:colOff>
      <xdr:row>6</xdr:row>
      <xdr:rowOff>4763</xdr:rowOff>
    </xdr:from>
    <xdr:to>
      <xdr:col>9</xdr:col>
      <xdr:colOff>1057274</xdr:colOff>
      <xdr:row>20</xdr:row>
      <xdr:rowOff>114300</xdr:rowOff>
    </xdr:to>
    <mc:AlternateContent xmlns:mc="http://schemas.openxmlformats.org/markup-compatibility/2006" xmlns:sle15="http://schemas.microsoft.com/office/drawing/2012/slicer">
      <mc:Choice Requires="sle15">
        <xdr:graphicFrame macro="">
          <xdr:nvGraphicFramePr>
            <xdr:cNvPr id="5" name="Agency"/>
            <xdr:cNvGraphicFramePr/>
          </xdr:nvGraphicFramePr>
          <xdr:xfrm>
            <a:off x="0" y="0"/>
            <a:ext cx="0" cy="0"/>
          </xdr:xfrm>
          <a:graphic>
            <a:graphicData uri="http://schemas.microsoft.com/office/drawing/2010/slicer">
              <sle:slicer xmlns:sle="http://schemas.microsoft.com/office/drawing/2010/slicer" name="Agency"/>
            </a:graphicData>
          </a:graphic>
        </xdr:graphicFrame>
      </mc:Choice>
      <mc:Fallback xmlns="">
        <xdr:sp macro="" textlink="">
          <xdr:nvSpPr>
            <xdr:cNvPr id="0" name=""/>
            <xdr:cNvSpPr>
              <a:spLocks noTextEdit="1"/>
            </xdr:cNvSpPr>
          </xdr:nvSpPr>
          <xdr:spPr>
            <a:xfrm>
              <a:off x="2628899" y="1090613"/>
              <a:ext cx="5819775" cy="2643187"/>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Secretarial_Area" sourceName="Secretarial Area">
  <extLst>
    <x:ext xmlns:x15="http://schemas.microsoft.com/office/spreadsheetml/2010/11/main" uri="{2F2917AC-EB37-4324-AD4E-5DD8C200BD13}">
      <x15:tableSlicerCache tableId="5" column="57"/>
    </x:ex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Agency" sourceName="Agency">
  <extLst>
    <x:ext xmlns:x15="http://schemas.microsoft.com/office/spreadsheetml/2010/11/main" uri="{2F2917AC-EB37-4324-AD4E-5DD8C200BD13}">
      <x15:tableSlicerCache tableId="5" column="60"/>
    </x:ex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Secretarial Area" cache="Slicer_Secretarial_Area" caption="Secretarial Area" style="SlicerStyleDark1 2" rowHeight="201168"/>
  <slicer name="Agency" cache="Slicer_Agency" caption="Agency" columnCount="2" style="SlicerStyleDark1 2" rowHeight="201168"/>
</slicers>
</file>

<file path=xl/tables/table1.xml><?xml version="1.0" encoding="utf-8"?>
<table xmlns="http://schemas.openxmlformats.org/spreadsheetml/2006/main" id="5" name="CapitalSummary_Output" displayName="CapitalSummary_Output" ref="A3:AB77" totalsRowCount="1" headerRowDxfId="57" dataDxfId="56">
  <autoFilter ref="A3:AB76"/>
  <tableColumns count="28">
    <tableColumn id="57" name="Secretarial Area" totalsRowLabel="Total" dataDxfId="55" totalsRowDxfId="54"/>
    <tableColumn id="58" name="Sec Area Code" dataDxfId="53" totalsRowDxfId="52"/>
    <tableColumn id="59" name="Sec Area Sort" dataDxfId="51" totalsRowDxfId="50"/>
    <tableColumn id="60" name="Agency" dataDxfId="49" totalsRowDxfId="48"/>
    <tableColumn id="61" name="Agy Sort" dataDxfId="47" totalsRowDxfId="46"/>
    <tableColumn id="62" name="Agy Code" dataDxfId="45" totalsRowDxfId="44"/>
    <tableColumn id="63" name="Agency Title" dataDxfId="43" totalsRowDxfId="42"/>
    <tableColumn id="64" name="Biennium" dataDxfId="41" totalsRowDxfId="40"/>
    <tableColumn id="65" name="Budget Round" dataDxfId="39" totalsRowDxfId="38"/>
    <tableColumn id="66" name="Title" dataDxfId="37" totalsRowDxfId="36"/>
    <tableColumn id="67" name="Item" dataDxfId="35" totalsRowDxfId="34"/>
    <tableColumn id="68" name="Item Sort" dataDxfId="33" totalsRowDxfId="32"/>
    <tableColumn id="69" name="Project" dataDxfId="31" totalsRowDxfId="30"/>
    <tableColumn id="70" name="Project Code" dataDxfId="29" totalsRowDxfId="28"/>
    <tableColumn id="71" name="Project Title" dataDxfId="27" totalsRowDxfId="26"/>
    <tableColumn id="72" name="Description" dataDxfId="25" totalsRowDxfId="24"/>
    <tableColumn id="73" name="2021 GF" totalsRowFunction="sum" dataDxfId="23" totalsRowDxfId="22"/>
    <tableColumn id="74" name="2021 9c Bonds" totalsRowFunction="sum" dataDxfId="21" totalsRowDxfId="20"/>
    <tableColumn id="75" name="2021 9d Bonds" totalsRowFunction="sum" dataDxfId="19" totalsRowDxfId="18"/>
    <tableColumn id="76" name="2021 Tax Supported Bonds" totalsRowFunction="sum" dataDxfId="17" totalsRowDxfId="16"/>
    <tableColumn id="77" name="2021 Total Bonds" totalsRowFunction="sum" dataDxfId="15" totalsRowDxfId="14"/>
    <tableColumn id="78" name="2021 Other NGF" totalsRowFunction="sum" dataDxfId="13" totalsRowDxfId="12"/>
    <tableColumn id="79" name="2022 GF" totalsRowFunction="sum" dataDxfId="11" totalsRowDxfId="10"/>
    <tableColumn id="80" name="2022 9c Bonds" totalsRowFunction="sum" dataDxfId="9" totalsRowDxfId="8"/>
    <tableColumn id="81" name="2022 9d Bonds" totalsRowFunction="sum" dataDxfId="7" totalsRowDxfId="6"/>
    <tableColumn id="82" name="2022 Tax Supported Bonds" totalsRowFunction="sum" dataDxfId="5" totalsRowDxfId="4"/>
    <tableColumn id="83" name="2022 Total Bonds" totalsRowFunction="sum" dataDxfId="3" totalsRowDxfId="2"/>
    <tableColumn id="84" name="2022 Other NGF" totalsRowFunction="sum" dataDxfId="1" totalsRowDxfId="0"/>
  </tableColumns>
  <tableStyleInfo name="TableStyleMedium2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
  <sheetViews>
    <sheetView showGridLines="0" workbookViewId="0">
      <selection activeCell="B4" sqref="B4"/>
    </sheetView>
  </sheetViews>
  <sheetFormatPr defaultRowHeight="15" x14ac:dyDescent="0.25"/>
  <cols>
    <col min="1" max="1" width="2" customWidth="1"/>
    <col min="5" max="10" width="14.85546875" customWidth="1"/>
  </cols>
  <sheetData>
    <row r="1" spans="2:10" x14ac:dyDescent="0.25">
      <c r="B1" s="9" t="s">
        <v>519</v>
      </c>
    </row>
    <row r="2" spans="2:10" x14ac:dyDescent="0.25">
      <c r="B2" s="10" t="s">
        <v>518</v>
      </c>
    </row>
    <row r="3" spans="2:10" ht="6" customHeight="1" thickBot="1" x14ac:dyDescent="0.3"/>
    <row r="4" spans="2:10" ht="21.4" customHeight="1" thickTop="1" thickBot="1" x14ac:dyDescent="0.3">
      <c r="E4" s="11" t="s">
        <v>503</v>
      </c>
      <c r="F4" s="12" t="s">
        <v>523</v>
      </c>
      <c r="G4" s="12" t="s">
        <v>521</v>
      </c>
      <c r="H4" s="12" t="s">
        <v>524</v>
      </c>
      <c r="I4" s="12" t="s">
        <v>522</v>
      </c>
      <c r="J4" s="13" t="s">
        <v>525</v>
      </c>
    </row>
    <row r="5" spans="2:10" ht="16.5" thickTop="1" thickBot="1" x14ac:dyDescent="0.3">
      <c r="D5" s="14" t="s">
        <v>520</v>
      </c>
      <c r="E5" s="15">
        <f>SUBTOTAL(109,CapitalSummary_Output[2021 GF])</f>
        <v>22956290</v>
      </c>
      <c r="F5" s="16">
        <f>SUBTOTAL(109,CapitalSummary_Output[2022 GF])</f>
        <v>0</v>
      </c>
      <c r="G5" s="16">
        <f>SUBTOTAL(109,CapitalSummary_Output[2021 Total Bonds])</f>
        <v>2919327660</v>
      </c>
      <c r="H5" s="16">
        <f>SUBTOTAL(109,CapitalSummary_Output[2022 Total Bonds])</f>
        <v>194723500</v>
      </c>
      <c r="I5" s="16">
        <f>SUBTOTAL(109,CapitalSummary_Output[2021 Other NGF])</f>
        <v>434690213</v>
      </c>
      <c r="J5" s="17">
        <f>SUBTOTAL(109,CapitalSummary_Output[2022 Other NGF])</f>
        <v>145512000</v>
      </c>
    </row>
    <row r="6" spans="2:10" ht="15.75" thickTop="1" x14ac:dyDescent="0.25"/>
  </sheetData>
  <pageMargins left="0.7" right="0.7" top="0.75" bottom="0.75" header="0.3" footer="0.3"/>
  <drawing r:id="rId1"/>
  <extLst>
    <ext xmlns:x15="http://schemas.microsoft.com/office/spreadsheetml/2010/11/main" uri="{3A4CF648-6AED-40f4-86FF-DC5316D8AED3}">
      <x14:slicerList xmlns:x14="http://schemas.microsoft.com/office/spreadsheetml/2009/9/main">
        <x14:slicer r:id="rId2"/>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7"/>
  <sheetViews>
    <sheetView showGridLines="0" tabSelected="1" workbookViewId="0">
      <pane xSplit="10" ySplit="3" topLeftCell="K72" activePane="bottomRight" state="frozen"/>
      <selection pane="topRight" activeCell="K1" sqref="K1"/>
      <selection pane="bottomLeft" activeCell="A4" sqref="A4"/>
      <selection pane="bottomRight" activeCell="A2" sqref="A2"/>
    </sheetView>
  </sheetViews>
  <sheetFormatPr defaultRowHeight="15" x14ac:dyDescent="0.25"/>
  <cols>
    <col min="1" max="1" width="17" customWidth="1"/>
    <col min="2" max="2" width="14.5703125" hidden="1" customWidth="1"/>
    <col min="3" max="3" width="13.7109375" hidden="1" customWidth="1"/>
    <col min="4" max="4" width="32.42578125" customWidth="1"/>
    <col min="5" max="5" width="9.85546875" hidden="1" customWidth="1"/>
    <col min="6" max="6" width="10.5703125" hidden="1" customWidth="1"/>
    <col min="7" max="7" width="54" hidden="1" customWidth="1"/>
    <col min="8" max="8" width="10.7109375" hidden="1" customWidth="1"/>
    <col min="9" max="9" width="14.5703125" hidden="1" customWidth="1"/>
    <col min="10" max="10" width="32.7109375" customWidth="1"/>
    <col min="11" max="11" width="6.7109375" bestFit="1" customWidth="1"/>
    <col min="12" max="12" width="10.5703125" hidden="1" customWidth="1"/>
    <col min="13" max="13" width="31.28515625" customWidth="1"/>
    <col min="14" max="14" width="13.140625" hidden="1" customWidth="1"/>
    <col min="15" max="15" width="73.85546875" hidden="1" customWidth="1"/>
    <col min="16" max="16" width="43.5703125" customWidth="1"/>
    <col min="17" max="17" width="14.85546875" customWidth="1"/>
    <col min="18" max="20" width="14.85546875" hidden="1" customWidth="1"/>
    <col min="21" max="23" width="14.85546875" customWidth="1"/>
    <col min="24" max="26" width="14.85546875" hidden="1" customWidth="1"/>
    <col min="27" max="28" width="14.85546875" customWidth="1"/>
  </cols>
  <sheetData>
    <row r="1" spans="1:28" x14ac:dyDescent="0.25">
      <c r="A1" s="9" t="s">
        <v>517</v>
      </c>
    </row>
    <row r="2" spans="1:28" ht="10.5" customHeight="1" x14ac:dyDescent="0.25"/>
    <row r="3" spans="1:28" ht="40.15" customHeight="1" x14ac:dyDescent="0.25">
      <c r="A3" s="4" t="s">
        <v>494</v>
      </c>
      <c r="B3" s="4" t="s">
        <v>11</v>
      </c>
      <c r="C3" s="4" t="s">
        <v>10</v>
      </c>
      <c r="D3" s="4" t="s">
        <v>41</v>
      </c>
      <c r="E3" s="4" t="s">
        <v>13</v>
      </c>
      <c r="F3" s="4" t="s">
        <v>12</v>
      </c>
      <c r="G3" s="4" t="s">
        <v>495</v>
      </c>
      <c r="H3" s="4" t="s">
        <v>42</v>
      </c>
      <c r="I3" s="4" t="s">
        <v>496</v>
      </c>
      <c r="J3" s="4" t="s">
        <v>497</v>
      </c>
      <c r="K3" s="4" t="s">
        <v>498</v>
      </c>
      <c r="L3" s="4" t="s">
        <v>499</v>
      </c>
      <c r="M3" s="4" t="s">
        <v>43</v>
      </c>
      <c r="N3" s="4" t="s">
        <v>500</v>
      </c>
      <c r="O3" s="4" t="s">
        <v>501</v>
      </c>
      <c r="P3" s="4" t="s">
        <v>502</v>
      </c>
      <c r="Q3" s="4" t="s">
        <v>508</v>
      </c>
      <c r="R3" s="4" t="s">
        <v>507</v>
      </c>
      <c r="S3" s="4" t="s">
        <v>506</v>
      </c>
      <c r="T3" s="4" t="s">
        <v>505</v>
      </c>
      <c r="U3" s="4" t="s">
        <v>504</v>
      </c>
      <c r="V3" s="4" t="s">
        <v>509</v>
      </c>
      <c r="W3" s="4" t="s">
        <v>510</v>
      </c>
      <c r="X3" s="4" t="s">
        <v>511</v>
      </c>
      <c r="Y3" s="4" t="s">
        <v>512</v>
      </c>
      <c r="Z3" s="4" t="s">
        <v>513</v>
      </c>
      <c r="AA3" s="4" t="s">
        <v>514</v>
      </c>
      <c r="AB3" s="4" t="s">
        <v>515</v>
      </c>
    </row>
    <row r="4" spans="1:28" ht="60" x14ac:dyDescent="0.25">
      <c r="A4" s="2" t="s">
        <v>9</v>
      </c>
      <c r="B4" s="3">
        <v>12</v>
      </c>
      <c r="C4" s="3">
        <v>4</v>
      </c>
      <c r="D4" s="2" t="s">
        <v>44</v>
      </c>
      <c r="E4" s="3">
        <v>59000</v>
      </c>
      <c r="F4" s="3">
        <v>194</v>
      </c>
      <c r="G4" s="1" t="s">
        <v>17</v>
      </c>
      <c r="H4" s="3" t="s">
        <v>45</v>
      </c>
      <c r="I4" s="3" t="s">
        <v>46</v>
      </c>
      <c r="J4" s="2" t="s">
        <v>47</v>
      </c>
      <c r="K4" s="3" t="s">
        <v>48</v>
      </c>
      <c r="L4" s="3">
        <v>100</v>
      </c>
      <c r="M4" s="2" t="s">
        <v>49</v>
      </c>
      <c r="N4" s="3" t="s">
        <v>50</v>
      </c>
      <c r="O4" s="1" t="s">
        <v>51</v>
      </c>
      <c r="P4" s="2" t="s">
        <v>52</v>
      </c>
      <c r="Q4" s="8">
        <v>0</v>
      </c>
      <c r="R4" s="8">
        <v>0</v>
      </c>
      <c r="S4" s="8">
        <v>0</v>
      </c>
      <c r="T4" s="8">
        <v>17800000</v>
      </c>
      <c r="U4" s="8">
        <v>17800000</v>
      </c>
      <c r="V4" s="8">
        <v>0</v>
      </c>
      <c r="W4" s="8">
        <v>0</v>
      </c>
      <c r="X4" s="8">
        <v>0</v>
      </c>
      <c r="Y4" s="8">
        <v>0</v>
      </c>
      <c r="Z4" s="8">
        <v>0</v>
      </c>
      <c r="AA4" s="8">
        <v>0</v>
      </c>
      <c r="AB4" s="8">
        <v>0</v>
      </c>
    </row>
    <row r="5" spans="1:28" ht="75" x14ac:dyDescent="0.25">
      <c r="A5" s="2" t="s">
        <v>8</v>
      </c>
      <c r="B5" s="3">
        <v>19</v>
      </c>
      <c r="C5" s="3">
        <v>5</v>
      </c>
      <c r="D5" s="2" t="s">
        <v>53</v>
      </c>
      <c r="E5" s="3">
        <v>67000</v>
      </c>
      <c r="F5" s="3">
        <v>411</v>
      </c>
      <c r="G5" s="1" t="s">
        <v>35</v>
      </c>
      <c r="H5" s="3" t="s">
        <v>45</v>
      </c>
      <c r="I5" s="3" t="s">
        <v>46</v>
      </c>
      <c r="J5" s="2" t="s">
        <v>54</v>
      </c>
      <c r="K5" s="3" t="s">
        <v>55</v>
      </c>
      <c r="L5" s="3">
        <v>200</v>
      </c>
      <c r="M5" s="2" t="s">
        <v>56</v>
      </c>
      <c r="N5" s="3" t="s">
        <v>57</v>
      </c>
      <c r="O5" s="1" t="s">
        <v>58</v>
      </c>
      <c r="P5" s="2" t="s">
        <v>59</v>
      </c>
      <c r="Q5" s="8">
        <v>0</v>
      </c>
      <c r="R5" s="8">
        <v>0</v>
      </c>
      <c r="S5" s="8">
        <v>0</v>
      </c>
      <c r="T5" s="8">
        <v>0</v>
      </c>
      <c r="U5" s="8">
        <v>0</v>
      </c>
      <c r="V5" s="8">
        <v>5110191</v>
      </c>
      <c r="W5" s="8">
        <v>0</v>
      </c>
      <c r="X5" s="8">
        <v>0</v>
      </c>
      <c r="Y5" s="8">
        <v>0</v>
      </c>
      <c r="Z5" s="8">
        <v>0</v>
      </c>
      <c r="AA5" s="8">
        <v>0</v>
      </c>
      <c r="AB5" s="8">
        <v>0</v>
      </c>
    </row>
    <row r="6" spans="1:28" ht="75" x14ac:dyDescent="0.25">
      <c r="A6" s="2" t="s">
        <v>7</v>
      </c>
      <c r="B6" s="3">
        <v>3</v>
      </c>
      <c r="C6" s="3">
        <v>7</v>
      </c>
      <c r="D6" s="2" t="s">
        <v>60</v>
      </c>
      <c r="E6" s="3">
        <v>87000</v>
      </c>
      <c r="F6" s="3">
        <v>242</v>
      </c>
      <c r="G6" s="1" t="s">
        <v>29</v>
      </c>
      <c r="H6" s="3" t="s">
        <v>45</v>
      </c>
      <c r="I6" s="3" t="s">
        <v>46</v>
      </c>
      <c r="J6" s="2" t="s">
        <v>61</v>
      </c>
      <c r="K6" s="3" t="s">
        <v>62</v>
      </c>
      <c r="L6" s="3">
        <v>400</v>
      </c>
      <c r="M6" s="2" t="s">
        <v>63</v>
      </c>
      <c r="N6" s="3" t="s">
        <v>64</v>
      </c>
      <c r="O6" s="1" t="s">
        <v>65</v>
      </c>
      <c r="P6" s="2" t="s">
        <v>66</v>
      </c>
      <c r="Q6" s="8">
        <v>0</v>
      </c>
      <c r="R6" s="8">
        <v>0</v>
      </c>
      <c r="S6" s="8">
        <v>0</v>
      </c>
      <c r="T6" s="8">
        <v>0</v>
      </c>
      <c r="U6" s="8">
        <v>0</v>
      </c>
      <c r="V6" s="8">
        <v>2061000</v>
      </c>
      <c r="W6" s="8">
        <v>0</v>
      </c>
      <c r="X6" s="8">
        <v>0</v>
      </c>
      <c r="Y6" s="8">
        <v>0</v>
      </c>
      <c r="Z6" s="8">
        <v>0</v>
      </c>
      <c r="AA6" s="8">
        <v>0</v>
      </c>
      <c r="AB6" s="8">
        <v>0</v>
      </c>
    </row>
    <row r="7" spans="1:28" ht="90" x14ac:dyDescent="0.25">
      <c r="A7" s="2" t="s">
        <v>7</v>
      </c>
      <c r="B7" s="3">
        <v>3</v>
      </c>
      <c r="C7" s="3">
        <v>7</v>
      </c>
      <c r="D7" s="2" t="s">
        <v>60</v>
      </c>
      <c r="E7" s="3">
        <v>87000</v>
      </c>
      <c r="F7" s="3">
        <v>242</v>
      </c>
      <c r="G7" s="1" t="s">
        <v>29</v>
      </c>
      <c r="H7" s="3" t="s">
        <v>45</v>
      </c>
      <c r="I7" s="3" t="s">
        <v>46</v>
      </c>
      <c r="J7" s="2" t="s">
        <v>67</v>
      </c>
      <c r="K7" s="3" t="s">
        <v>68</v>
      </c>
      <c r="L7" s="3">
        <v>300</v>
      </c>
      <c r="M7" s="2" t="s">
        <v>69</v>
      </c>
      <c r="N7" s="3" t="s">
        <v>70</v>
      </c>
      <c r="O7" s="1" t="s">
        <v>71</v>
      </c>
      <c r="P7" s="2" t="s">
        <v>72</v>
      </c>
      <c r="Q7" s="8">
        <v>0</v>
      </c>
      <c r="R7" s="8">
        <v>0</v>
      </c>
      <c r="S7" s="8">
        <v>2789000</v>
      </c>
      <c r="T7" s="8">
        <v>0</v>
      </c>
      <c r="U7" s="8">
        <v>2789000</v>
      </c>
      <c r="V7" s="8">
        <v>0</v>
      </c>
      <c r="W7" s="8">
        <v>0</v>
      </c>
      <c r="X7" s="8">
        <v>0</v>
      </c>
      <c r="Y7" s="8">
        <v>0</v>
      </c>
      <c r="Z7" s="8">
        <v>0</v>
      </c>
      <c r="AA7" s="8">
        <v>0</v>
      </c>
      <c r="AB7" s="8">
        <v>0</v>
      </c>
    </row>
    <row r="8" spans="1:28" ht="90" x14ac:dyDescent="0.25">
      <c r="A8" s="2" t="s">
        <v>7</v>
      </c>
      <c r="B8" s="3">
        <v>3</v>
      </c>
      <c r="C8" s="3">
        <v>7</v>
      </c>
      <c r="D8" s="2" t="s">
        <v>73</v>
      </c>
      <c r="E8" s="3">
        <v>88000</v>
      </c>
      <c r="F8" s="3">
        <v>204</v>
      </c>
      <c r="G8" s="1" t="s">
        <v>19</v>
      </c>
      <c r="H8" s="3" t="s">
        <v>45</v>
      </c>
      <c r="I8" s="3" t="s">
        <v>46</v>
      </c>
      <c r="J8" s="2" t="s">
        <v>74</v>
      </c>
      <c r="K8" s="3" t="s">
        <v>75</v>
      </c>
      <c r="L8" s="3">
        <v>700</v>
      </c>
      <c r="M8" s="2" t="s">
        <v>76</v>
      </c>
      <c r="N8" s="3" t="s">
        <v>77</v>
      </c>
      <c r="O8" s="1" t="s">
        <v>78</v>
      </c>
      <c r="P8" s="2" t="s">
        <v>79</v>
      </c>
      <c r="Q8" s="8">
        <v>0</v>
      </c>
      <c r="R8" s="8">
        <v>0</v>
      </c>
      <c r="S8" s="8">
        <v>11300000</v>
      </c>
      <c r="T8" s="8">
        <v>0</v>
      </c>
      <c r="U8" s="8">
        <v>11300000</v>
      </c>
      <c r="V8" s="8">
        <v>0</v>
      </c>
      <c r="W8" s="8">
        <v>0</v>
      </c>
      <c r="X8" s="8">
        <v>0</v>
      </c>
      <c r="Y8" s="8">
        <v>0</v>
      </c>
      <c r="Z8" s="8">
        <v>0</v>
      </c>
      <c r="AA8" s="8">
        <v>0</v>
      </c>
      <c r="AB8" s="8">
        <v>0</v>
      </c>
    </row>
    <row r="9" spans="1:28" ht="75" x14ac:dyDescent="0.25">
      <c r="A9" s="2" t="s">
        <v>7</v>
      </c>
      <c r="B9" s="3">
        <v>3</v>
      </c>
      <c r="C9" s="3">
        <v>7</v>
      </c>
      <c r="D9" s="2" t="s">
        <v>73</v>
      </c>
      <c r="E9" s="3">
        <v>88000</v>
      </c>
      <c r="F9" s="3">
        <v>204</v>
      </c>
      <c r="G9" s="1" t="s">
        <v>19</v>
      </c>
      <c r="H9" s="3" t="s">
        <v>45</v>
      </c>
      <c r="I9" s="3" t="s">
        <v>46</v>
      </c>
      <c r="J9" s="2" t="s">
        <v>80</v>
      </c>
      <c r="K9" s="3" t="s">
        <v>81</v>
      </c>
      <c r="L9" s="3">
        <v>500</v>
      </c>
      <c r="M9" s="2" t="s">
        <v>82</v>
      </c>
      <c r="N9" s="3" t="s">
        <v>83</v>
      </c>
      <c r="O9" s="1" t="s">
        <v>84</v>
      </c>
      <c r="P9" s="2" t="s">
        <v>85</v>
      </c>
      <c r="Q9" s="8">
        <v>0</v>
      </c>
      <c r="R9" s="8">
        <v>11850000</v>
      </c>
      <c r="S9" s="8">
        <v>0</v>
      </c>
      <c r="T9" s="8">
        <v>0</v>
      </c>
      <c r="U9" s="8">
        <v>11850000</v>
      </c>
      <c r="V9" s="8">
        <v>0</v>
      </c>
      <c r="W9" s="8">
        <v>0</v>
      </c>
      <c r="X9" s="8">
        <v>0</v>
      </c>
      <c r="Y9" s="8">
        <v>0</v>
      </c>
      <c r="Z9" s="8">
        <v>0</v>
      </c>
      <c r="AA9" s="8">
        <v>0</v>
      </c>
      <c r="AB9" s="8">
        <v>0</v>
      </c>
    </row>
    <row r="10" spans="1:28" ht="135" x14ac:dyDescent="0.25">
      <c r="A10" s="2" t="s">
        <v>7</v>
      </c>
      <c r="B10" s="3">
        <v>3</v>
      </c>
      <c r="C10" s="3">
        <v>7</v>
      </c>
      <c r="D10" s="2" t="s">
        <v>73</v>
      </c>
      <c r="E10" s="3">
        <v>88000</v>
      </c>
      <c r="F10" s="3">
        <v>204</v>
      </c>
      <c r="G10" s="1" t="s">
        <v>19</v>
      </c>
      <c r="H10" s="3" t="s">
        <v>45</v>
      </c>
      <c r="I10" s="3" t="s">
        <v>46</v>
      </c>
      <c r="J10" s="2" t="s">
        <v>86</v>
      </c>
      <c r="K10" s="3" t="s">
        <v>87</v>
      </c>
      <c r="L10" s="3">
        <v>600</v>
      </c>
      <c r="M10" s="2" t="s">
        <v>88</v>
      </c>
      <c r="N10" s="3" t="s">
        <v>89</v>
      </c>
      <c r="O10" s="1" t="s">
        <v>90</v>
      </c>
      <c r="P10" s="2" t="s">
        <v>91</v>
      </c>
      <c r="Q10" s="8">
        <v>0</v>
      </c>
      <c r="R10" s="8">
        <v>0</v>
      </c>
      <c r="S10" s="8">
        <v>55000000</v>
      </c>
      <c r="T10" s="8">
        <v>0</v>
      </c>
      <c r="U10" s="8">
        <v>55000000</v>
      </c>
      <c r="V10" s="8">
        <v>0</v>
      </c>
      <c r="W10" s="8">
        <v>0</v>
      </c>
      <c r="X10" s="8">
        <v>0</v>
      </c>
      <c r="Y10" s="8">
        <v>0</v>
      </c>
      <c r="Z10" s="8">
        <v>0</v>
      </c>
      <c r="AA10" s="8">
        <v>0</v>
      </c>
      <c r="AB10" s="8">
        <v>0</v>
      </c>
    </row>
    <row r="11" spans="1:28" ht="75" x14ac:dyDescent="0.25">
      <c r="A11" s="2" t="s">
        <v>7</v>
      </c>
      <c r="B11" s="3">
        <v>3</v>
      </c>
      <c r="C11" s="3">
        <v>7</v>
      </c>
      <c r="D11" s="2" t="s">
        <v>73</v>
      </c>
      <c r="E11" s="3">
        <v>88000</v>
      </c>
      <c r="F11" s="3">
        <v>204</v>
      </c>
      <c r="G11" s="1" t="s">
        <v>19</v>
      </c>
      <c r="H11" s="3" t="s">
        <v>45</v>
      </c>
      <c r="I11" s="3" t="s">
        <v>46</v>
      </c>
      <c r="J11" s="2" t="s">
        <v>92</v>
      </c>
      <c r="K11" s="3" t="s">
        <v>93</v>
      </c>
      <c r="L11" s="3">
        <v>800</v>
      </c>
      <c r="M11" s="2" t="s">
        <v>94</v>
      </c>
      <c r="N11" s="3" t="s">
        <v>95</v>
      </c>
      <c r="O11" s="1" t="s">
        <v>96</v>
      </c>
      <c r="P11" s="2" t="s">
        <v>97</v>
      </c>
      <c r="Q11" s="8">
        <v>0</v>
      </c>
      <c r="R11" s="8">
        <v>0</v>
      </c>
      <c r="S11" s="8">
        <v>0</v>
      </c>
      <c r="T11" s="8">
        <v>3750000</v>
      </c>
      <c r="U11" s="8">
        <v>3750000</v>
      </c>
      <c r="V11" s="8">
        <v>0</v>
      </c>
      <c r="W11" s="8">
        <v>0</v>
      </c>
      <c r="X11" s="8">
        <v>0</v>
      </c>
      <c r="Y11" s="8">
        <v>0</v>
      </c>
      <c r="Z11" s="8">
        <v>0</v>
      </c>
      <c r="AA11" s="8">
        <v>0</v>
      </c>
      <c r="AB11" s="8">
        <v>0</v>
      </c>
    </row>
    <row r="12" spans="1:28" ht="315" x14ac:dyDescent="0.25">
      <c r="A12" s="2" t="s">
        <v>7</v>
      </c>
      <c r="B12" s="3">
        <v>3</v>
      </c>
      <c r="C12" s="3">
        <v>7</v>
      </c>
      <c r="D12" s="2" t="s">
        <v>98</v>
      </c>
      <c r="E12" s="3">
        <v>91000</v>
      </c>
      <c r="F12" s="3">
        <v>247</v>
      </c>
      <c r="G12" s="1" t="s">
        <v>30</v>
      </c>
      <c r="H12" s="3" t="s">
        <v>45</v>
      </c>
      <c r="I12" s="3" t="s">
        <v>46</v>
      </c>
      <c r="J12" s="2" t="s">
        <v>99</v>
      </c>
      <c r="K12" s="3" t="s">
        <v>100</v>
      </c>
      <c r="L12" s="3">
        <v>900</v>
      </c>
      <c r="M12" s="2" t="s">
        <v>101</v>
      </c>
      <c r="N12" s="3" t="s">
        <v>102</v>
      </c>
      <c r="O12" s="1" t="s">
        <v>99</v>
      </c>
      <c r="P12" s="2" t="s">
        <v>103</v>
      </c>
      <c r="Q12" s="8">
        <v>0</v>
      </c>
      <c r="R12" s="8">
        <v>0</v>
      </c>
      <c r="S12" s="8">
        <v>0</v>
      </c>
      <c r="T12" s="8">
        <v>0</v>
      </c>
      <c r="U12" s="8">
        <v>0</v>
      </c>
      <c r="V12" s="8">
        <v>1150000</v>
      </c>
      <c r="W12" s="8">
        <v>0</v>
      </c>
      <c r="X12" s="8">
        <v>0</v>
      </c>
      <c r="Y12" s="8">
        <v>0</v>
      </c>
      <c r="Z12" s="8">
        <v>0</v>
      </c>
      <c r="AA12" s="8">
        <v>0</v>
      </c>
      <c r="AB12" s="8">
        <v>0</v>
      </c>
    </row>
    <row r="13" spans="1:28" ht="285" x14ac:dyDescent="0.25">
      <c r="A13" s="2" t="s">
        <v>7</v>
      </c>
      <c r="B13" s="3">
        <v>3</v>
      </c>
      <c r="C13" s="3">
        <v>7</v>
      </c>
      <c r="D13" s="2" t="s">
        <v>98</v>
      </c>
      <c r="E13" s="3">
        <v>91000</v>
      </c>
      <c r="F13" s="3">
        <v>247</v>
      </c>
      <c r="G13" s="1" t="s">
        <v>30</v>
      </c>
      <c r="H13" s="3" t="s">
        <v>45</v>
      </c>
      <c r="I13" s="3" t="s">
        <v>46</v>
      </c>
      <c r="J13" s="2" t="s">
        <v>104</v>
      </c>
      <c r="K13" s="3" t="s">
        <v>105</v>
      </c>
      <c r="L13" s="3">
        <v>1100</v>
      </c>
      <c r="M13" s="2" t="s">
        <v>106</v>
      </c>
      <c r="N13" s="3" t="s">
        <v>107</v>
      </c>
      <c r="O13" s="1" t="s">
        <v>108</v>
      </c>
      <c r="P13" s="2" t="s">
        <v>109</v>
      </c>
      <c r="Q13" s="8">
        <v>0</v>
      </c>
      <c r="R13" s="8">
        <v>0</v>
      </c>
      <c r="S13" s="8">
        <v>76500000</v>
      </c>
      <c r="T13" s="8">
        <v>84000000</v>
      </c>
      <c r="U13" s="8">
        <v>160500000</v>
      </c>
      <c r="V13" s="8">
        <v>82000000</v>
      </c>
      <c r="W13" s="8">
        <v>0</v>
      </c>
      <c r="X13" s="8">
        <v>0</v>
      </c>
      <c r="Y13" s="8">
        <v>0</v>
      </c>
      <c r="Z13" s="8">
        <v>0</v>
      </c>
      <c r="AA13" s="8">
        <v>0</v>
      </c>
      <c r="AB13" s="8">
        <v>0</v>
      </c>
    </row>
    <row r="14" spans="1:28" ht="330" x14ac:dyDescent="0.25">
      <c r="A14" s="2" t="s">
        <v>7</v>
      </c>
      <c r="B14" s="3">
        <v>3</v>
      </c>
      <c r="C14" s="3">
        <v>7</v>
      </c>
      <c r="D14" s="2" t="s">
        <v>98</v>
      </c>
      <c r="E14" s="3">
        <v>91000</v>
      </c>
      <c r="F14" s="3">
        <v>247</v>
      </c>
      <c r="G14" s="1" t="s">
        <v>30</v>
      </c>
      <c r="H14" s="3" t="s">
        <v>45</v>
      </c>
      <c r="I14" s="3" t="s">
        <v>46</v>
      </c>
      <c r="J14" s="2" t="s">
        <v>110</v>
      </c>
      <c r="K14" s="3" t="s">
        <v>111</v>
      </c>
      <c r="L14" s="3">
        <v>1000</v>
      </c>
      <c r="M14" s="2" t="s">
        <v>112</v>
      </c>
      <c r="N14" s="3" t="s">
        <v>113</v>
      </c>
      <c r="O14" s="1" t="s">
        <v>114</v>
      </c>
      <c r="P14" s="2" t="s">
        <v>115</v>
      </c>
      <c r="Q14" s="8">
        <v>0</v>
      </c>
      <c r="R14" s="8">
        <v>0</v>
      </c>
      <c r="S14" s="8">
        <v>0</v>
      </c>
      <c r="T14" s="8">
        <v>0</v>
      </c>
      <c r="U14" s="8">
        <v>0</v>
      </c>
      <c r="V14" s="8">
        <v>550000</v>
      </c>
      <c r="W14" s="8">
        <v>0</v>
      </c>
      <c r="X14" s="8">
        <v>0</v>
      </c>
      <c r="Y14" s="8">
        <v>0</v>
      </c>
      <c r="Z14" s="8">
        <v>0</v>
      </c>
      <c r="AA14" s="8">
        <v>0</v>
      </c>
      <c r="AB14" s="8">
        <v>0</v>
      </c>
    </row>
    <row r="15" spans="1:28" ht="165" x14ac:dyDescent="0.25">
      <c r="A15" s="2" t="s">
        <v>7</v>
      </c>
      <c r="B15" s="3">
        <v>3</v>
      </c>
      <c r="C15" s="3">
        <v>7</v>
      </c>
      <c r="D15" s="2" t="s">
        <v>98</v>
      </c>
      <c r="E15" s="3">
        <v>91000</v>
      </c>
      <c r="F15" s="3">
        <v>247</v>
      </c>
      <c r="G15" s="1" t="s">
        <v>30</v>
      </c>
      <c r="H15" s="3" t="s">
        <v>45</v>
      </c>
      <c r="I15" s="3" t="s">
        <v>46</v>
      </c>
      <c r="J15" s="2" t="s">
        <v>116</v>
      </c>
      <c r="K15" s="3" t="s">
        <v>117</v>
      </c>
      <c r="L15" s="3">
        <v>1200</v>
      </c>
      <c r="M15" s="2" t="s">
        <v>118</v>
      </c>
      <c r="N15" s="3" t="s">
        <v>119</v>
      </c>
      <c r="O15" s="1" t="s">
        <v>120</v>
      </c>
      <c r="P15" s="2" t="s">
        <v>121</v>
      </c>
      <c r="Q15" s="8">
        <v>0</v>
      </c>
      <c r="R15" s="8">
        <v>0</v>
      </c>
      <c r="S15" s="8">
        <v>19945000</v>
      </c>
      <c r="T15" s="8">
        <v>19672000</v>
      </c>
      <c r="U15" s="8">
        <v>39617000</v>
      </c>
      <c r="V15" s="8">
        <v>0</v>
      </c>
      <c r="W15" s="8">
        <v>0</v>
      </c>
      <c r="X15" s="8">
        <v>0</v>
      </c>
      <c r="Y15" s="8">
        <v>0</v>
      </c>
      <c r="Z15" s="8">
        <v>0</v>
      </c>
      <c r="AA15" s="8">
        <v>0</v>
      </c>
      <c r="AB15" s="8">
        <v>0</v>
      </c>
    </row>
    <row r="16" spans="1:28" ht="180" x14ac:dyDescent="0.25">
      <c r="A16" s="2" t="s">
        <v>7</v>
      </c>
      <c r="B16" s="3">
        <v>3</v>
      </c>
      <c r="C16" s="3">
        <v>7</v>
      </c>
      <c r="D16" s="2" t="s">
        <v>122</v>
      </c>
      <c r="E16" s="3">
        <v>92000</v>
      </c>
      <c r="F16" s="3">
        <v>216</v>
      </c>
      <c r="G16" s="1" t="s">
        <v>24</v>
      </c>
      <c r="H16" s="3" t="s">
        <v>45</v>
      </c>
      <c r="I16" s="3" t="s">
        <v>46</v>
      </c>
      <c r="J16" s="2" t="s">
        <v>123</v>
      </c>
      <c r="K16" s="3" t="s">
        <v>124</v>
      </c>
      <c r="L16" s="3">
        <v>1300</v>
      </c>
      <c r="M16" s="2" t="s">
        <v>125</v>
      </c>
      <c r="N16" s="3" t="s">
        <v>126</v>
      </c>
      <c r="O16" s="1" t="s">
        <v>127</v>
      </c>
      <c r="P16" s="2" t="s">
        <v>128</v>
      </c>
      <c r="Q16" s="8">
        <v>0</v>
      </c>
      <c r="R16" s="8">
        <v>0</v>
      </c>
      <c r="S16" s="8">
        <v>0</v>
      </c>
      <c r="T16" s="8">
        <v>0</v>
      </c>
      <c r="U16" s="8">
        <v>0</v>
      </c>
      <c r="V16" s="8">
        <v>3000000</v>
      </c>
      <c r="W16" s="8">
        <v>0</v>
      </c>
      <c r="X16" s="8">
        <v>0</v>
      </c>
      <c r="Y16" s="8">
        <v>0</v>
      </c>
      <c r="Z16" s="8">
        <v>0</v>
      </c>
      <c r="AA16" s="8">
        <v>0</v>
      </c>
      <c r="AB16" s="8">
        <v>0</v>
      </c>
    </row>
    <row r="17" spans="1:28" ht="120" x14ac:dyDescent="0.25">
      <c r="A17" s="2" t="s">
        <v>7</v>
      </c>
      <c r="B17" s="3">
        <v>3</v>
      </c>
      <c r="C17" s="3">
        <v>7</v>
      </c>
      <c r="D17" s="2" t="s">
        <v>122</v>
      </c>
      <c r="E17" s="3">
        <v>92000</v>
      </c>
      <c r="F17" s="3">
        <v>216</v>
      </c>
      <c r="G17" s="1" t="s">
        <v>24</v>
      </c>
      <c r="H17" s="3" t="s">
        <v>45</v>
      </c>
      <c r="I17" s="3" t="s">
        <v>46</v>
      </c>
      <c r="J17" s="2" t="s">
        <v>129</v>
      </c>
      <c r="K17" s="3" t="s">
        <v>130</v>
      </c>
      <c r="L17" s="3">
        <v>1500</v>
      </c>
      <c r="M17" s="2" t="s">
        <v>131</v>
      </c>
      <c r="N17" s="3" t="s">
        <v>132</v>
      </c>
      <c r="O17" s="1" t="s">
        <v>133</v>
      </c>
      <c r="P17" s="2" t="s">
        <v>134</v>
      </c>
      <c r="Q17" s="8">
        <v>0</v>
      </c>
      <c r="R17" s="8">
        <v>0</v>
      </c>
      <c r="S17" s="8">
        <v>49997854</v>
      </c>
      <c r="T17" s="8">
        <v>0</v>
      </c>
      <c r="U17" s="8">
        <v>49997854</v>
      </c>
      <c r="V17" s="8">
        <v>0</v>
      </c>
      <c r="W17" s="8">
        <v>0</v>
      </c>
      <c r="X17" s="8">
        <v>0</v>
      </c>
      <c r="Y17" s="8">
        <v>0</v>
      </c>
      <c r="Z17" s="8">
        <v>0</v>
      </c>
      <c r="AA17" s="8">
        <v>0</v>
      </c>
      <c r="AB17" s="8">
        <v>0</v>
      </c>
    </row>
    <row r="18" spans="1:28" ht="120" x14ac:dyDescent="0.25">
      <c r="A18" s="2" t="s">
        <v>7</v>
      </c>
      <c r="B18" s="3">
        <v>3</v>
      </c>
      <c r="C18" s="3">
        <v>7</v>
      </c>
      <c r="D18" s="2" t="s">
        <v>122</v>
      </c>
      <c r="E18" s="3">
        <v>92000</v>
      </c>
      <c r="F18" s="3">
        <v>216</v>
      </c>
      <c r="G18" s="1" t="s">
        <v>24</v>
      </c>
      <c r="H18" s="3" t="s">
        <v>45</v>
      </c>
      <c r="I18" s="3" t="s">
        <v>46</v>
      </c>
      <c r="J18" s="2" t="s">
        <v>135</v>
      </c>
      <c r="K18" s="3" t="s">
        <v>136</v>
      </c>
      <c r="L18" s="3">
        <v>1400</v>
      </c>
      <c r="M18" s="2" t="s">
        <v>137</v>
      </c>
      <c r="N18" s="3" t="s">
        <v>138</v>
      </c>
      <c r="O18" s="1" t="s">
        <v>139</v>
      </c>
      <c r="P18" s="2" t="s">
        <v>140</v>
      </c>
      <c r="Q18" s="8">
        <v>0</v>
      </c>
      <c r="R18" s="8">
        <v>0</v>
      </c>
      <c r="S18" s="8">
        <v>20000000</v>
      </c>
      <c r="T18" s="8">
        <v>0</v>
      </c>
      <c r="U18" s="8">
        <v>20000000</v>
      </c>
      <c r="V18" s="8">
        <v>0</v>
      </c>
      <c r="W18" s="8">
        <v>0</v>
      </c>
      <c r="X18" s="8">
        <v>0</v>
      </c>
      <c r="Y18" s="8">
        <v>0</v>
      </c>
      <c r="Z18" s="8">
        <v>0</v>
      </c>
      <c r="AA18" s="8">
        <v>0</v>
      </c>
      <c r="AB18" s="8">
        <v>0</v>
      </c>
    </row>
    <row r="19" spans="1:28" ht="120" x14ac:dyDescent="0.25">
      <c r="A19" s="2" t="s">
        <v>7</v>
      </c>
      <c r="B19" s="3">
        <v>3</v>
      </c>
      <c r="C19" s="3">
        <v>7</v>
      </c>
      <c r="D19" s="2" t="s">
        <v>122</v>
      </c>
      <c r="E19" s="3">
        <v>92000</v>
      </c>
      <c r="F19" s="3">
        <v>216</v>
      </c>
      <c r="G19" s="1" t="s">
        <v>24</v>
      </c>
      <c r="H19" s="3" t="s">
        <v>45</v>
      </c>
      <c r="I19" s="3" t="s">
        <v>46</v>
      </c>
      <c r="J19" s="2" t="s">
        <v>141</v>
      </c>
      <c r="K19" s="3" t="s">
        <v>142</v>
      </c>
      <c r="L19" s="3">
        <v>1700</v>
      </c>
      <c r="M19" s="2" t="s">
        <v>143</v>
      </c>
      <c r="N19" s="3" t="s">
        <v>144</v>
      </c>
      <c r="O19" s="1" t="s">
        <v>145</v>
      </c>
      <c r="P19" s="2" t="s">
        <v>146</v>
      </c>
      <c r="Q19" s="8">
        <v>0</v>
      </c>
      <c r="R19" s="8">
        <v>0</v>
      </c>
      <c r="S19" s="8">
        <v>0</v>
      </c>
      <c r="T19" s="8">
        <v>0</v>
      </c>
      <c r="U19" s="8">
        <v>0</v>
      </c>
      <c r="V19" s="8">
        <v>7025000</v>
      </c>
      <c r="W19" s="8">
        <v>0</v>
      </c>
      <c r="X19" s="8">
        <v>0</v>
      </c>
      <c r="Y19" s="8">
        <v>0</v>
      </c>
      <c r="Z19" s="8">
        <v>0</v>
      </c>
      <c r="AA19" s="8">
        <v>0</v>
      </c>
      <c r="AB19" s="8">
        <v>0</v>
      </c>
    </row>
    <row r="20" spans="1:28" ht="135" x14ac:dyDescent="0.25">
      <c r="A20" s="2" t="s">
        <v>7</v>
      </c>
      <c r="B20" s="3">
        <v>3</v>
      </c>
      <c r="C20" s="3">
        <v>7</v>
      </c>
      <c r="D20" s="2" t="s">
        <v>122</v>
      </c>
      <c r="E20" s="3">
        <v>92000</v>
      </c>
      <c r="F20" s="3">
        <v>216</v>
      </c>
      <c r="G20" s="1" t="s">
        <v>24</v>
      </c>
      <c r="H20" s="3" t="s">
        <v>45</v>
      </c>
      <c r="I20" s="3" t="s">
        <v>46</v>
      </c>
      <c r="J20" s="2" t="s">
        <v>147</v>
      </c>
      <c r="K20" s="3" t="s">
        <v>148</v>
      </c>
      <c r="L20" s="3">
        <v>1600</v>
      </c>
      <c r="M20" s="2" t="s">
        <v>149</v>
      </c>
      <c r="N20" s="3" t="s">
        <v>150</v>
      </c>
      <c r="O20" s="1" t="s">
        <v>147</v>
      </c>
      <c r="P20" s="2" t="s">
        <v>151</v>
      </c>
      <c r="Q20" s="8">
        <v>0</v>
      </c>
      <c r="R20" s="8">
        <v>49000000</v>
      </c>
      <c r="S20" s="8">
        <v>0</v>
      </c>
      <c r="T20" s="8">
        <v>0</v>
      </c>
      <c r="U20" s="8">
        <v>49000000</v>
      </c>
      <c r="V20" s="8">
        <v>0</v>
      </c>
      <c r="W20" s="8">
        <v>0</v>
      </c>
      <c r="X20" s="8">
        <v>0</v>
      </c>
      <c r="Y20" s="8">
        <v>0</v>
      </c>
      <c r="Z20" s="8">
        <v>0</v>
      </c>
      <c r="AA20" s="8">
        <v>0</v>
      </c>
      <c r="AB20" s="8">
        <v>0</v>
      </c>
    </row>
    <row r="21" spans="1:28" ht="180" x14ac:dyDescent="0.25">
      <c r="A21" s="2" t="s">
        <v>7</v>
      </c>
      <c r="B21" s="3">
        <v>3</v>
      </c>
      <c r="C21" s="3">
        <v>7</v>
      </c>
      <c r="D21" s="2" t="s">
        <v>152</v>
      </c>
      <c r="E21" s="3">
        <v>95000</v>
      </c>
      <c r="F21" s="3">
        <v>221</v>
      </c>
      <c r="G21" s="1" t="s">
        <v>26</v>
      </c>
      <c r="H21" s="3" t="s">
        <v>45</v>
      </c>
      <c r="I21" s="3" t="s">
        <v>46</v>
      </c>
      <c r="J21" s="2" t="s">
        <v>153</v>
      </c>
      <c r="K21" s="3" t="s">
        <v>154</v>
      </c>
      <c r="L21" s="3">
        <v>1800</v>
      </c>
      <c r="M21" s="2" t="s">
        <v>155</v>
      </c>
      <c r="N21" s="3" t="s">
        <v>156</v>
      </c>
      <c r="O21" s="1" t="s">
        <v>157</v>
      </c>
      <c r="P21" s="2" t="s">
        <v>158</v>
      </c>
      <c r="Q21" s="8">
        <v>0</v>
      </c>
      <c r="R21" s="8">
        <v>0</v>
      </c>
      <c r="S21" s="8">
        <v>0</v>
      </c>
      <c r="T21" s="8">
        <v>0</v>
      </c>
      <c r="U21" s="8">
        <v>0</v>
      </c>
      <c r="V21" s="8">
        <v>5135736</v>
      </c>
      <c r="W21" s="8">
        <v>0</v>
      </c>
      <c r="X21" s="8">
        <v>0</v>
      </c>
      <c r="Y21" s="8">
        <v>0</v>
      </c>
      <c r="Z21" s="8">
        <v>0</v>
      </c>
      <c r="AA21" s="8">
        <v>0</v>
      </c>
      <c r="AB21" s="8">
        <v>0</v>
      </c>
    </row>
    <row r="22" spans="1:28" ht="120" x14ac:dyDescent="0.25">
      <c r="A22" s="2" t="s">
        <v>7</v>
      </c>
      <c r="B22" s="3">
        <v>3</v>
      </c>
      <c r="C22" s="3">
        <v>7</v>
      </c>
      <c r="D22" s="2" t="s">
        <v>152</v>
      </c>
      <c r="E22" s="3">
        <v>95000</v>
      </c>
      <c r="F22" s="3">
        <v>221</v>
      </c>
      <c r="G22" s="1" t="s">
        <v>26</v>
      </c>
      <c r="H22" s="3" t="s">
        <v>45</v>
      </c>
      <c r="I22" s="3" t="s">
        <v>46</v>
      </c>
      <c r="J22" s="2" t="s">
        <v>159</v>
      </c>
      <c r="K22" s="3" t="s">
        <v>160</v>
      </c>
      <c r="L22" s="3">
        <v>1900</v>
      </c>
      <c r="M22" s="2" t="s">
        <v>161</v>
      </c>
      <c r="N22" s="3" t="s">
        <v>162</v>
      </c>
      <c r="O22" s="1" t="s">
        <v>163</v>
      </c>
      <c r="P22" s="2" t="s">
        <v>164</v>
      </c>
      <c r="Q22" s="8">
        <v>0</v>
      </c>
      <c r="R22" s="8">
        <v>0</v>
      </c>
      <c r="S22" s="8">
        <v>0</v>
      </c>
      <c r="T22" s="8">
        <v>5241702</v>
      </c>
      <c r="U22" s="8">
        <v>5241702</v>
      </c>
      <c r="V22" s="8">
        <v>0</v>
      </c>
      <c r="W22" s="8">
        <v>0</v>
      </c>
      <c r="X22" s="8">
        <v>0</v>
      </c>
      <c r="Y22" s="8">
        <v>0</v>
      </c>
      <c r="Z22" s="8">
        <v>0</v>
      </c>
      <c r="AA22" s="8">
        <v>0</v>
      </c>
      <c r="AB22" s="8">
        <v>0</v>
      </c>
    </row>
    <row r="23" spans="1:28" ht="90" x14ac:dyDescent="0.25">
      <c r="A23" s="2" t="s">
        <v>7</v>
      </c>
      <c r="B23" s="3">
        <v>3</v>
      </c>
      <c r="C23" s="3">
        <v>7</v>
      </c>
      <c r="D23" s="2" t="s">
        <v>165</v>
      </c>
      <c r="E23" s="3">
        <v>96000</v>
      </c>
      <c r="F23" s="3">
        <v>217</v>
      </c>
      <c r="G23" s="1" t="s">
        <v>25</v>
      </c>
      <c r="H23" s="3" t="s">
        <v>45</v>
      </c>
      <c r="I23" s="3" t="s">
        <v>46</v>
      </c>
      <c r="J23" s="2" t="s">
        <v>166</v>
      </c>
      <c r="K23" s="3" t="s">
        <v>167</v>
      </c>
      <c r="L23" s="3">
        <v>2000</v>
      </c>
      <c r="M23" s="2" t="s">
        <v>168</v>
      </c>
      <c r="N23" s="3" t="s">
        <v>169</v>
      </c>
      <c r="O23" s="1" t="s">
        <v>170</v>
      </c>
      <c r="P23" s="2" t="s">
        <v>171</v>
      </c>
      <c r="Q23" s="8">
        <v>0</v>
      </c>
      <c r="R23" s="8">
        <v>12000000</v>
      </c>
      <c r="S23" s="8">
        <v>0</v>
      </c>
      <c r="T23" s="8">
        <v>0</v>
      </c>
      <c r="U23" s="8">
        <v>12000000</v>
      </c>
      <c r="V23" s="8">
        <v>5000000</v>
      </c>
      <c r="W23" s="8">
        <v>0</v>
      </c>
      <c r="X23" s="8">
        <v>0</v>
      </c>
      <c r="Y23" s="8">
        <v>0</v>
      </c>
      <c r="Z23" s="8">
        <v>0</v>
      </c>
      <c r="AA23" s="8">
        <v>0</v>
      </c>
      <c r="AB23" s="8">
        <v>0</v>
      </c>
    </row>
    <row r="24" spans="1:28" ht="90" x14ac:dyDescent="0.25">
      <c r="A24" s="2" t="s">
        <v>7</v>
      </c>
      <c r="B24" s="3">
        <v>3</v>
      </c>
      <c r="C24" s="3">
        <v>7</v>
      </c>
      <c r="D24" s="2" t="s">
        <v>172</v>
      </c>
      <c r="E24" s="3">
        <v>97000</v>
      </c>
      <c r="F24" s="3">
        <v>215</v>
      </c>
      <c r="G24" s="1" t="s">
        <v>23</v>
      </c>
      <c r="H24" s="3" t="s">
        <v>45</v>
      </c>
      <c r="I24" s="3" t="s">
        <v>46</v>
      </c>
      <c r="J24" s="2" t="s">
        <v>173</v>
      </c>
      <c r="K24" s="3" t="s">
        <v>174</v>
      </c>
      <c r="L24" s="3">
        <v>2100</v>
      </c>
      <c r="M24" s="2" t="s">
        <v>175</v>
      </c>
      <c r="N24" s="3" t="s">
        <v>176</v>
      </c>
      <c r="O24" s="1" t="s">
        <v>177</v>
      </c>
      <c r="P24" s="2" t="s">
        <v>178</v>
      </c>
      <c r="Q24" s="8">
        <v>0</v>
      </c>
      <c r="R24" s="8">
        <v>0</v>
      </c>
      <c r="S24" s="8">
        <v>0</v>
      </c>
      <c r="T24" s="8">
        <v>0</v>
      </c>
      <c r="U24" s="8">
        <v>0</v>
      </c>
      <c r="V24" s="8">
        <v>0</v>
      </c>
      <c r="W24" s="8">
        <v>0</v>
      </c>
      <c r="X24" s="8">
        <v>0</v>
      </c>
      <c r="Y24" s="8">
        <v>0</v>
      </c>
      <c r="Z24" s="8">
        <v>0</v>
      </c>
      <c r="AA24" s="8">
        <v>0</v>
      </c>
      <c r="AB24" s="8">
        <v>5512000</v>
      </c>
    </row>
    <row r="25" spans="1:28" ht="210" x14ac:dyDescent="0.25">
      <c r="A25" s="2" t="s">
        <v>7</v>
      </c>
      <c r="B25" s="3">
        <v>3</v>
      </c>
      <c r="C25" s="3">
        <v>7</v>
      </c>
      <c r="D25" s="2" t="s">
        <v>179</v>
      </c>
      <c r="E25" s="3">
        <v>101000</v>
      </c>
      <c r="F25" s="3">
        <v>236</v>
      </c>
      <c r="G25" s="1" t="s">
        <v>28</v>
      </c>
      <c r="H25" s="3" t="s">
        <v>45</v>
      </c>
      <c r="I25" s="3" t="s">
        <v>46</v>
      </c>
      <c r="J25" s="2" t="s">
        <v>180</v>
      </c>
      <c r="K25" s="3" t="s">
        <v>181</v>
      </c>
      <c r="L25" s="3">
        <v>2200</v>
      </c>
      <c r="M25" s="2" t="s">
        <v>182</v>
      </c>
      <c r="N25" s="3" t="s">
        <v>183</v>
      </c>
      <c r="O25" s="1" t="s">
        <v>184</v>
      </c>
      <c r="P25" s="2" t="s">
        <v>185</v>
      </c>
      <c r="Q25" s="8">
        <v>0</v>
      </c>
      <c r="R25" s="8">
        <v>0</v>
      </c>
      <c r="S25" s="8">
        <v>0</v>
      </c>
      <c r="T25" s="8">
        <v>0</v>
      </c>
      <c r="U25" s="8">
        <v>0</v>
      </c>
      <c r="V25" s="8">
        <v>250000</v>
      </c>
      <c r="W25" s="8">
        <v>0</v>
      </c>
      <c r="X25" s="8">
        <v>0</v>
      </c>
      <c r="Y25" s="8">
        <v>0</v>
      </c>
      <c r="Z25" s="8">
        <v>0</v>
      </c>
      <c r="AA25" s="8">
        <v>0</v>
      </c>
      <c r="AB25" s="8">
        <v>0</v>
      </c>
    </row>
    <row r="26" spans="1:28" ht="150" x14ac:dyDescent="0.25">
      <c r="A26" s="2" t="s">
        <v>7</v>
      </c>
      <c r="B26" s="3">
        <v>3</v>
      </c>
      <c r="C26" s="3">
        <v>7</v>
      </c>
      <c r="D26" s="2" t="s">
        <v>186</v>
      </c>
      <c r="E26" s="3">
        <v>102000</v>
      </c>
      <c r="F26" s="3">
        <v>260</v>
      </c>
      <c r="G26" s="1" t="s">
        <v>31</v>
      </c>
      <c r="H26" s="3" t="s">
        <v>45</v>
      </c>
      <c r="I26" s="3" t="s">
        <v>46</v>
      </c>
      <c r="J26" s="2" t="s">
        <v>187</v>
      </c>
      <c r="K26" s="3" t="s">
        <v>188</v>
      </c>
      <c r="L26" s="3">
        <v>2400</v>
      </c>
      <c r="M26" s="2" t="s">
        <v>189</v>
      </c>
      <c r="N26" s="3" t="s">
        <v>190</v>
      </c>
      <c r="O26" s="1" t="s">
        <v>191</v>
      </c>
      <c r="P26" s="2" t="s">
        <v>192</v>
      </c>
      <c r="Q26" s="8">
        <v>6000000</v>
      </c>
      <c r="R26" s="8">
        <v>0</v>
      </c>
      <c r="S26" s="8">
        <v>0</v>
      </c>
      <c r="T26" s="8">
        <v>0</v>
      </c>
      <c r="U26" s="8">
        <v>0</v>
      </c>
      <c r="V26" s="8">
        <v>0</v>
      </c>
      <c r="W26" s="8">
        <v>0</v>
      </c>
      <c r="X26" s="8">
        <v>0</v>
      </c>
      <c r="Y26" s="8">
        <v>0</v>
      </c>
      <c r="Z26" s="8">
        <v>0</v>
      </c>
      <c r="AA26" s="8">
        <v>0</v>
      </c>
      <c r="AB26" s="8">
        <v>0</v>
      </c>
    </row>
    <row r="27" spans="1:28" ht="120" x14ac:dyDescent="0.25">
      <c r="A27" s="2" t="s">
        <v>7</v>
      </c>
      <c r="B27" s="3">
        <v>3</v>
      </c>
      <c r="C27" s="3">
        <v>7</v>
      </c>
      <c r="D27" s="2" t="s">
        <v>186</v>
      </c>
      <c r="E27" s="3">
        <v>102000</v>
      </c>
      <c r="F27" s="3">
        <v>260</v>
      </c>
      <c r="G27" s="1" t="s">
        <v>31</v>
      </c>
      <c r="H27" s="3" t="s">
        <v>45</v>
      </c>
      <c r="I27" s="3" t="s">
        <v>46</v>
      </c>
      <c r="J27" s="2" t="s">
        <v>193</v>
      </c>
      <c r="K27" s="3" t="s">
        <v>194</v>
      </c>
      <c r="L27" s="3">
        <v>2300</v>
      </c>
      <c r="M27" s="2" t="s">
        <v>195</v>
      </c>
      <c r="N27" s="3" t="s">
        <v>196</v>
      </c>
      <c r="O27" s="1" t="s">
        <v>197</v>
      </c>
      <c r="P27" s="2" t="s">
        <v>198</v>
      </c>
      <c r="Q27" s="8">
        <v>0</v>
      </c>
      <c r="R27" s="8">
        <v>0</v>
      </c>
      <c r="S27" s="8">
        <v>0</v>
      </c>
      <c r="T27" s="8">
        <v>16000000</v>
      </c>
      <c r="U27" s="8">
        <v>16000000</v>
      </c>
      <c r="V27" s="8">
        <v>0</v>
      </c>
      <c r="W27" s="8">
        <v>0</v>
      </c>
      <c r="X27" s="8">
        <v>0</v>
      </c>
      <c r="Y27" s="8">
        <v>0</v>
      </c>
      <c r="Z27" s="8">
        <v>0</v>
      </c>
      <c r="AA27" s="8">
        <v>0</v>
      </c>
      <c r="AB27" s="8">
        <v>0</v>
      </c>
    </row>
    <row r="28" spans="1:28" ht="60" x14ac:dyDescent="0.25">
      <c r="A28" s="2" t="s">
        <v>7</v>
      </c>
      <c r="B28" s="3">
        <v>3</v>
      </c>
      <c r="C28" s="3">
        <v>7</v>
      </c>
      <c r="D28" s="2" t="s">
        <v>199</v>
      </c>
      <c r="E28" s="3">
        <v>103000</v>
      </c>
      <c r="F28" s="3">
        <v>211</v>
      </c>
      <c r="G28" s="1" t="s">
        <v>21</v>
      </c>
      <c r="H28" s="3" t="s">
        <v>45</v>
      </c>
      <c r="I28" s="3" t="s">
        <v>46</v>
      </c>
      <c r="J28" s="2" t="s">
        <v>200</v>
      </c>
      <c r="K28" s="3" t="s">
        <v>201</v>
      </c>
      <c r="L28" s="3">
        <v>2500</v>
      </c>
      <c r="M28" s="2" t="s">
        <v>202</v>
      </c>
      <c r="N28" s="3" t="s">
        <v>203</v>
      </c>
      <c r="O28" s="1" t="s">
        <v>200</v>
      </c>
      <c r="P28" s="2" t="s">
        <v>204</v>
      </c>
      <c r="Q28" s="8">
        <v>0</v>
      </c>
      <c r="R28" s="8">
        <v>0</v>
      </c>
      <c r="S28" s="8">
        <v>2000000</v>
      </c>
      <c r="T28" s="8">
        <v>0</v>
      </c>
      <c r="U28" s="8">
        <v>2000000</v>
      </c>
      <c r="V28" s="8">
        <v>0</v>
      </c>
      <c r="W28" s="8">
        <v>0</v>
      </c>
      <c r="X28" s="8">
        <v>0</v>
      </c>
      <c r="Y28" s="8">
        <v>0</v>
      </c>
      <c r="Z28" s="8">
        <v>0</v>
      </c>
      <c r="AA28" s="8">
        <v>0</v>
      </c>
      <c r="AB28" s="8">
        <v>0</v>
      </c>
    </row>
    <row r="29" spans="1:28" ht="270" x14ac:dyDescent="0.25">
      <c r="A29" s="2" t="s">
        <v>7</v>
      </c>
      <c r="B29" s="3">
        <v>3</v>
      </c>
      <c r="C29" s="3">
        <v>7</v>
      </c>
      <c r="D29" s="2" t="s">
        <v>205</v>
      </c>
      <c r="E29" s="3">
        <v>104000</v>
      </c>
      <c r="F29" s="3">
        <v>208</v>
      </c>
      <c r="G29" s="1" t="s">
        <v>20</v>
      </c>
      <c r="H29" s="3" t="s">
        <v>45</v>
      </c>
      <c r="I29" s="3" t="s">
        <v>46</v>
      </c>
      <c r="J29" s="2" t="s">
        <v>206</v>
      </c>
      <c r="K29" s="3" t="s">
        <v>207</v>
      </c>
      <c r="L29" s="3">
        <v>3200</v>
      </c>
      <c r="M29" s="2" t="s">
        <v>208</v>
      </c>
      <c r="N29" s="3" t="s">
        <v>209</v>
      </c>
      <c r="O29" s="1" t="s">
        <v>210</v>
      </c>
      <c r="P29" s="2" t="s">
        <v>211</v>
      </c>
      <c r="Q29" s="8">
        <v>0</v>
      </c>
      <c r="R29" s="8">
        <v>0</v>
      </c>
      <c r="S29" s="8">
        <v>11080000</v>
      </c>
      <c r="T29" s="8">
        <v>0</v>
      </c>
      <c r="U29" s="8">
        <v>11080000</v>
      </c>
      <c r="V29" s="8">
        <v>0</v>
      </c>
      <c r="W29" s="8">
        <v>0</v>
      </c>
      <c r="X29" s="8">
        <v>0</v>
      </c>
      <c r="Y29" s="8">
        <v>0</v>
      </c>
      <c r="Z29" s="8">
        <v>0</v>
      </c>
      <c r="AA29" s="8">
        <v>0</v>
      </c>
      <c r="AB29" s="8">
        <v>0</v>
      </c>
    </row>
    <row r="30" spans="1:28" ht="225" x14ac:dyDescent="0.25">
      <c r="A30" s="2" t="s">
        <v>7</v>
      </c>
      <c r="B30" s="3">
        <v>3</v>
      </c>
      <c r="C30" s="3">
        <v>7</v>
      </c>
      <c r="D30" s="2" t="s">
        <v>205</v>
      </c>
      <c r="E30" s="3">
        <v>104000</v>
      </c>
      <c r="F30" s="3">
        <v>208</v>
      </c>
      <c r="G30" s="1" t="s">
        <v>20</v>
      </c>
      <c r="H30" s="3" t="s">
        <v>45</v>
      </c>
      <c r="I30" s="3" t="s">
        <v>46</v>
      </c>
      <c r="J30" s="2" t="s">
        <v>212</v>
      </c>
      <c r="K30" s="3" t="s">
        <v>213</v>
      </c>
      <c r="L30" s="3">
        <v>2600</v>
      </c>
      <c r="M30" s="2" t="s">
        <v>214</v>
      </c>
      <c r="N30" s="3" t="s">
        <v>215</v>
      </c>
      <c r="O30" s="1" t="s">
        <v>212</v>
      </c>
      <c r="P30" s="2" t="s">
        <v>216</v>
      </c>
      <c r="Q30" s="8">
        <v>0</v>
      </c>
      <c r="R30" s="8">
        <v>0</v>
      </c>
      <c r="S30" s="8">
        <v>107000000</v>
      </c>
      <c r="T30" s="8">
        <v>0</v>
      </c>
      <c r="U30" s="8">
        <v>107000000</v>
      </c>
      <c r="V30" s="8">
        <v>0</v>
      </c>
      <c r="W30" s="8">
        <v>0</v>
      </c>
      <c r="X30" s="8">
        <v>0</v>
      </c>
      <c r="Y30" s="8">
        <v>0</v>
      </c>
      <c r="Z30" s="8">
        <v>0</v>
      </c>
      <c r="AA30" s="8">
        <v>0</v>
      </c>
      <c r="AB30" s="8">
        <v>0</v>
      </c>
    </row>
    <row r="31" spans="1:28" ht="180" x14ac:dyDescent="0.25">
      <c r="A31" s="2" t="s">
        <v>7</v>
      </c>
      <c r="B31" s="3">
        <v>3</v>
      </c>
      <c r="C31" s="3">
        <v>7</v>
      </c>
      <c r="D31" s="2" t="s">
        <v>205</v>
      </c>
      <c r="E31" s="3">
        <v>104000</v>
      </c>
      <c r="F31" s="3">
        <v>208</v>
      </c>
      <c r="G31" s="1" t="s">
        <v>20</v>
      </c>
      <c r="H31" s="3" t="s">
        <v>45</v>
      </c>
      <c r="I31" s="3" t="s">
        <v>46</v>
      </c>
      <c r="J31" s="2" t="s">
        <v>217</v>
      </c>
      <c r="K31" s="3" t="s">
        <v>218</v>
      </c>
      <c r="L31" s="3">
        <v>3300</v>
      </c>
      <c r="M31" s="2" t="s">
        <v>219</v>
      </c>
      <c r="N31" s="3" t="s">
        <v>220</v>
      </c>
      <c r="O31" s="1" t="s">
        <v>217</v>
      </c>
      <c r="P31" s="2" t="s">
        <v>221</v>
      </c>
      <c r="Q31" s="8">
        <v>0</v>
      </c>
      <c r="R31" s="8">
        <v>0</v>
      </c>
      <c r="S31" s="8">
        <v>0</v>
      </c>
      <c r="T31" s="8">
        <v>3100000</v>
      </c>
      <c r="U31" s="8">
        <v>3100000</v>
      </c>
      <c r="V31" s="8">
        <v>0</v>
      </c>
      <c r="W31" s="8">
        <v>0</v>
      </c>
      <c r="X31" s="8">
        <v>0</v>
      </c>
      <c r="Y31" s="8">
        <v>0</v>
      </c>
      <c r="Z31" s="8">
        <v>0</v>
      </c>
      <c r="AA31" s="8">
        <v>0</v>
      </c>
      <c r="AB31" s="8">
        <v>0</v>
      </c>
    </row>
    <row r="32" spans="1:28" ht="165" x14ac:dyDescent="0.25">
      <c r="A32" s="2" t="s">
        <v>7</v>
      </c>
      <c r="B32" s="3">
        <v>3</v>
      </c>
      <c r="C32" s="3">
        <v>7</v>
      </c>
      <c r="D32" s="2" t="s">
        <v>205</v>
      </c>
      <c r="E32" s="3">
        <v>104000</v>
      </c>
      <c r="F32" s="3">
        <v>208</v>
      </c>
      <c r="G32" s="1" t="s">
        <v>20</v>
      </c>
      <c r="H32" s="3" t="s">
        <v>45</v>
      </c>
      <c r="I32" s="3" t="s">
        <v>46</v>
      </c>
      <c r="J32" s="2" t="s">
        <v>222</v>
      </c>
      <c r="K32" s="3" t="s">
        <v>223</v>
      </c>
      <c r="L32" s="3">
        <v>2700</v>
      </c>
      <c r="M32" s="2" t="s">
        <v>224</v>
      </c>
      <c r="N32" s="3" t="s">
        <v>225</v>
      </c>
      <c r="O32" s="1" t="s">
        <v>226</v>
      </c>
      <c r="P32" s="2" t="s">
        <v>227</v>
      </c>
      <c r="Q32" s="8">
        <v>0</v>
      </c>
      <c r="R32" s="8">
        <v>0</v>
      </c>
      <c r="S32" s="8">
        <v>10000000</v>
      </c>
      <c r="T32" s="8">
        <v>0</v>
      </c>
      <c r="U32" s="8">
        <v>10000000</v>
      </c>
      <c r="V32" s="8">
        <v>0</v>
      </c>
      <c r="W32" s="8">
        <v>0</v>
      </c>
      <c r="X32" s="8">
        <v>0</v>
      </c>
      <c r="Y32" s="8">
        <v>0</v>
      </c>
      <c r="Z32" s="8">
        <v>0</v>
      </c>
      <c r="AA32" s="8">
        <v>0</v>
      </c>
      <c r="AB32" s="8">
        <v>0</v>
      </c>
    </row>
    <row r="33" spans="1:28" ht="240" x14ac:dyDescent="0.25">
      <c r="A33" s="2" t="s">
        <v>7</v>
      </c>
      <c r="B33" s="3">
        <v>3</v>
      </c>
      <c r="C33" s="3">
        <v>7</v>
      </c>
      <c r="D33" s="2" t="s">
        <v>205</v>
      </c>
      <c r="E33" s="3">
        <v>104000</v>
      </c>
      <c r="F33" s="3">
        <v>208</v>
      </c>
      <c r="G33" s="1" t="s">
        <v>20</v>
      </c>
      <c r="H33" s="3" t="s">
        <v>45</v>
      </c>
      <c r="I33" s="3" t="s">
        <v>46</v>
      </c>
      <c r="J33" s="2" t="s">
        <v>228</v>
      </c>
      <c r="K33" s="3" t="s">
        <v>229</v>
      </c>
      <c r="L33" s="3">
        <v>3100</v>
      </c>
      <c r="M33" s="2" t="s">
        <v>230</v>
      </c>
      <c r="N33" s="3" t="s">
        <v>231</v>
      </c>
      <c r="O33" s="1" t="s">
        <v>228</v>
      </c>
      <c r="P33" s="2" t="s">
        <v>232</v>
      </c>
      <c r="Q33" s="8">
        <v>0</v>
      </c>
      <c r="R33" s="8">
        <v>0</v>
      </c>
      <c r="S33" s="8">
        <v>31350000</v>
      </c>
      <c r="T33" s="8">
        <v>0</v>
      </c>
      <c r="U33" s="8">
        <v>31350000</v>
      </c>
      <c r="V33" s="8">
        <v>20650000</v>
      </c>
      <c r="W33" s="8">
        <v>0</v>
      </c>
      <c r="X33" s="8">
        <v>0</v>
      </c>
      <c r="Y33" s="8">
        <v>0</v>
      </c>
      <c r="Z33" s="8">
        <v>0</v>
      </c>
      <c r="AA33" s="8">
        <v>0</v>
      </c>
      <c r="AB33" s="8">
        <v>0</v>
      </c>
    </row>
    <row r="34" spans="1:28" ht="195" x14ac:dyDescent="0.25">
      <c r="A34" s="2" t="s">
        <v>7</v>
      </c>
      <c r="B34" s="3">
        <v>3</v>
      </c>
      <c r="C34" s="3">
        <v>7</v>
      </c>
      <c r="D34" s="2" t="s">
        <v>205</v>
      </c>
      <c r="E34" s="3">
        <v>104000</v>
      </c>
      <c r="F34" s="3">
        <v>208</v>
      </c>
      <c r="G34" s="1" t="s">
        <v>20</v>
      </c>
      <c r="H34" s="3" t="s">
        <v>45</v>
      </c>
      <c r="I34" s="3" t="s">
        <v>46</v>
      </c>
      <c r="J34" s="2" t="s">
        <v>233</v>
      </c>
      <c r="K34" s="3" t="s">
        <v>234</v>
      </c>
      <c r="L34" s="3">
        <v>2800</v>
      </c>
      <c r="M34" s="2" t="s">
        <v>235</v>
      </c>
      <c r="N34" s="3" t="s">
        <v>236</v>
      </c>
      <c r="O34" s="1" t="s">
        <v>237</v>
      </c>
      <c r="P34" s="2" t="s">
        <v>238</v>
      </c>
      <c r="Q34" s="8">
        <v>0</v>
      </c>
      <c r="R34" s="8">
        <v>89620000</v>
      </c>
      <c r="S34" s="8">
        <v>0</v>
      </c>
      <c r="T34" s="8">
        <v>0</v>
      </c>
      <c r="U34" s="8">
        <v>89620000</v>
      </c>
      <c r="V34" s="8">
        <v>15880000</v>
      </c>
      <c r="W34" s="8">
        <v>0</v>
      </c>
      <c r="X34" s="8">
        <v>0</v>
      </c>
      <c r="Y34" s="8">
        <v>0</v>
      </c>
      <c r="Z34" s="8">
        <v>0</v>
      </c>
      <c r="AA34" s="8">
        <v>0</v>
      </c>
      <c r="AB34" s="8">
        <v>0</v>
      </c>
    </row>
    <row r="35" spans="1:28" ht="135" x14ac:dyDescent="0.25">
      <c r="A35" s="2" t="s">
        <v>7</v>
      </c>
      <c r="B35" s="3">
        <v>3</v>
      </c>
      <c r="C35" s="3">
        <v>7</v>
      </c>
      <c r="D35" s="2" t="s">
        <v>205</v>
      </c>
      <c r="E35" s="3">
        <v>104000</v>
      </c>
      <c r="F35" s="3">
        <v>208</v>
      </c>
      <c r="G35" s="1" t="s">
        <v>20</v>
      </c>
      <c r="H35" s="3" t="s">
        <v>45</v>
      </c>
      <c r="I35" s="3" t="s">
        <v>46</v>
      </c>
      <c r="J35" s="2" t="s">
        <v>239</v>
      </c>
      <c r="K35" s="3" t="s">
        <v>240</v>
      </c>
      <c r="L35" s="3">
        <v>2900</v>
      </c>
      <c r="M35" s="2" t="s">
        <v>241</v>
      </c>
      <c r="N35" s="3" t="s">
        <v>242</v>
      </c>
      <c r="O35" s="1" t="s">
        <v>243</v>
      </c>
      <c r="P35" s="2" t="s">
        <v>244</v>
      </c>
      <c r="Q35" s="8">
        <v>0</v>
      </c>
      <c r="R35" s="8">
        <v>84000000</v>
      </c>
      <c r="S35" s="8">
        <v>0</v>
      </c>
      <c r="T35" s="8">
        <v>0</v>
      </c>
      <c r="U35" s="8">
        <v>84000000</v>
      </c>
      <c r="V35" s="8">
        <v>0</v>
      </c>
      <c r="W35" s="8">
        <v>0</v>
      </c>
      <c r="X35" s="8">
        <v>0</v>
      </c>
      <c r="Y35" s="8">
        <v>0</v>
      </c>
      <c r="Z35" s="8">
        <v>0</v>
      </c>
      <c r="AA35" s="8">
        <v>0</v>
      </c>
      <c r="AB35" s="8">
        <v>0</v>
      </c>
    </row>
    <row r="36" spans="1:28" ht="105" x14ac:dyDescent="0.25">
      <c r="A36" s="2" t="s">
        <v>7</v>
      </c>
      <c r="B36" s="3">
        <v>3</v>
      </c>
      <c r="C36" s="3">
        <v>7</v>
      </c>
      <c r="D36" s="2" t="s">
        <v>205</v>
      </c>
      <c r="E36" s="3">
        <v>104000</v>
      </c>
      <c r="F36" s="3">
        <v>208</v>
      </c>
      <c r="G36" s="1" t="s">
        <v>20</v>
      </c>
      <c r="H36" s="3" t="s">
        <v>45</v>
      </c>
      <c r="I36" s="3" t="s">
        <v>46</v>
      </c>
      <c r="J36" s="2" t="s">
        <v>245</v>
      </c>
      <c r="K36" s="3" t="s">
        <v>246</v>
      </c>
      <c r="L36" s="3">
        <v>3000</v>
      </c>
      <c r="M36" s="2" t="s">
        <v>247</v>
      </c>
      <c r="N36" s="3" t="s">
        <v>248</v>
      </c>
      <c r="O36" s="1" t="s">
        <v>249</v>
      </c>
      <c r="P36" s="2" t="s">
        <v>250</v>
      </c>
      <c r="Q36" s="8">
        <v>0</v>
      </c>
      <c r="R36" s="8">
        <v>33000000</v>
      </c>
      <c r="S36" s="8">
        <v>0</v>
      </c>
      <c r="T36" s="8">
        <v>0</v>
      </c>
      <c r="U36" s="8">
        <v>33000000</v>
      </c>
      <c r="V36" s="8">
        <v>0</v>
      </c>
      <c r="W36" s="8">
        <v>0</v>
      </c>
      <c r="X36" s="8">
        <v>0</v>
      </c>
      <c r="Y36" s="8">
        <v>0</v>
      </c>
      <c r="Z36" s="8">
        <v>0</v>
      </c>
      <c r="AA36" s="8">
        <v>0</v>
      </c>
      <c r="AB36" s="8">
        <v>0</v>
      </c>
    </row>
    <row r="37" spans="1:28" ht="255" x14ac:dyDescent="0.25">
      <c r="A37" s="2" t="s">
        <v>7</v>
      </c>
      <c r="B37" s="3">
        <v>3</v>
      </c>
      <c r="C37" s="3">
        <v>7</v>
      </c>
      <c r="D37" s="2" t="s">
        <v>251</v>
      </c>
      <c r="E37" s="3">
        <v>105000</v>
      </c>
      <c r="F37" s="3">
        <v>229</v>
      </c>
      <c r="G37" s="1" t="s">
        <v>27</v>
      </c>
      <c r="H37" s="3" t="s">
        <v>45</v>
      </c>
      <c r="I37" s="3" t="s">
        <v>46</v>
      </c>
      <c r="J37" s="2" t="s">
        <v>252</v>
      </c>
      <c r="K37" s="3" t="s">
        <v>253</v>
      </c>
      <c r="L37" s="3">
        <v>3400</v>
      </c>
      <c r="M37" s="2" t="s">
        <v>254</v>
      </c>
      <c r="N37" s="3" t="s">
        <v>255</v>
      </c>
      <c r="O37" s="1" t="s">
        <v>256</v>
      </c>
      <c r="P37" s="2" t="s">
        <v>257</v>
      </c>
      <c r="Q37" s="8">
        <v>0</v>
      </c>
      <c r="R37" s="8">
        <v>0</v>
      </c>
      <c r="S37" s="8">
        <v>0</v>
      </c>
      <c r="T37" s="8">
        <v>10000000</v>
      </c>
      <c r="U37" s="8">
        <v>10000000</v>
      </c>
      <c r="V37" s="8">
        <v>0</v>
      </c>
      <c r="W37" s="8">
        <v>0</v>
      </c>
      <c r="X37" s="8">
        <v>0</v>
      </c>
      <c r="Y37" s="8">
        <v>0</v>
      </c>
      <c r="Z37" s="8">
        <v>0</v>
      </c>
      <c r="AA37" s="8">
        <v>0</v>
      </c>
      <c r="AB37" s="8">
        <v>0</v>
      </c>
    </row>
    <row r="38" spans="1:28" ht="120" x14ac:dyDescent="0.25">
      <c r="A38" s="2" t="s">
        <v>7</v>
      </c>
      <c r="B38" s="3">
        <v>3</v>
      </c>
      <c r="C38" s="3">
        <v>7</v>
      </c>
      <c r="D38" s="2" t="s">
        <v>258</v>
      </c>
      <c r="E38" s="3">
        <v>106000</v>
      </c>
      <c r="F38" s="3">
        <v>212</v>
      </c>
      <c r="G38" s="1" t="s">
        <v>22</v>
      </c>
      <c r="H38" s="3" t="s">
        <v>45</v>
      </c>
      <c r="I38" s="3" t="s">
        <v>46</v>
      </c>
      <c r="J38" s="2" t="s">
        <v>259</v>
      </c>
      <c r="K38" s="3" t="s">
        <v>260</v>
      </c>
      <c r="L38" s="3">
        <v>3500</v>
      </c>
      <c r="M38" s="2" t="s">
        <v>261</v>
      </c>
      <c r="N38" s="3" t="s">
        <v>262</v>
      </c>
      <c r="O38" s="1" t="s">
        <v>263</v>
      </c>
      <c r="P38" s="2" t="s">
        <v>264</v>
      </c>
      <c r="Q38" s="8">
        <v>0</v>
      </c>
      <c r="R38" s="8">
        <v>0</v>
      </c>
      <c r="S38" s="8">
        <v>0</v>
      </c>
      <c r="T38" s="8">
        <v>11471000</v>
      </c>
      <c r="U38" s="8">
        <v>11471000</v>
      </c>
      <c r="V38" s="8">
        <v>0</v>
      </c>
      <c r="W38" s="8">
        <v>0</v>
      </c>
      <c r="X38" s="8">
        <v>0</v>
      </c>
      <c r="Y38" s="8">
        <v>0</v>
      </c>
      <c r="Z38" s="8">
        <v>0</v>
      </c>
      <c r="AA38" s="8">
        <v>0</v>
      </c>
      <c r="AB38" s="8">
        <v>0</v>
      </c>
    </row>
    <row r="39" spans="1:28" ht="105" x14ac:dyDescent="0.25">
      <c r="A39" s="2" t="s">
        <v>7</v>
      </c>
      <c r="B39" s="3">
        <v>3</v>
      </c>
      <c r="C39" s="3">
        <v>7</v>
      </c>
      <c r="D39" s="2" t="s">
        <v>258</v>
      </c>
      <c r="E39" s="3">
        <v>106000</v>
      </c>
      <c r="F39" s="3">
        <v>212</v>
      </c>
      <c r="G39" s="1" t="s">
        <v>22</v>
      </c>
      <c r="H39" s="3" t="s">
        <v>45</v>
      </c>
      <c r="I39" s="3" t="s">
        <v>46</v>
      </c>
      <c r="J39" s="2" t="s">
        <v>265</v>
      </c>
      <c r="K39" s="3" t="s">
        <v>266</v>
      </c>
      <c r="L39" s="3">
        <v>3600</v>
      </c>
      <c r="M39" s="2" t="s">
        <v>267</v>
      </c>
      <c r="N39" s="3" t="s">
        <v>268</v>
      </c>
      <c r="O39" s="1" t="s">
        <v>269</v>
      </c>
      <c r="P39" s="2" t="s">
        <v>270</v>
      </c>
      <c r="Q39" s="8">
        <v>0</v>
      </c>
      <c r="R39" s="8">
        <v>0</v>
      </c>
      <c r="S39" s="8">
        <v>0</v>
      </c>
      <c r="T39" s="8">
        <v>8299506</v>
      </c>
      <c r="U39" s="8">
        <v>8299506</v>
      </c>
      <c r="V39" s="8">
        <v>0</v>
      </c>
      <c r="W39" s="8">
        <v>0</v>
      </c>
      <c r="X39" s="8">
        <v>0</v>
      </c>
      <c r="Y39" s="8">
        <v>0</v>
      </c>
      <c r="Z39" s="8">
        <v>0</v>
      </c>
      <c r="AA39" s="8">
        <v>0</v>
      </c>
      <c r="AB39" s="8">
        <v>0</v>
      </c>
    </row>
    <row r="40" spans="1:28" ht="90" x14ac:dyDescent="0.25">
      <c r="A40" s="2" t="s">
        <v>6</v>
      </c>
      <c r="B40" s="3">
        <v>5</v>
      </c>
      <c r="C40" s="3">
        <v>9</v>
      </c>
      <c r="D40" s="2" t="s">
        <v>271</v>
      </c>
      <c r="E40" s="3">
        <v>138000</v>
      </c>
      <c r="F40" s="3">
        <v>720</v>
      </c>
      <c r="G40" s="1" t="s">
        <v>38</v>
      </c>
      <c r="H40" s="3" t="s">
        <v>45</v>
      </c>
      <c r="I40" s="3" t="s">
        <v>46</v>
      </c>
      <c r="J40" s="2" t="s">
        <v>272</v>
      </c>
      <c r="K40" s="3" t="s">
        <v>273</v>
      </c>
      <c r="L40" s="3">
        <v>3800</v>
      </c>
      <c r="M40" s="2" t="s">
        <v>274</v>
      </c>
      <c r="N40" s="3" t="s">
        <v>275</v>
      </c>
      <c r="O40" s="1" t="s">
        <v>272</v>
      </c>
      <c r="P40" s="2" t="s">
        <v>276</v>
      </c>
      <c r="Q40" s="8">
        <v>0</v>
      </c>
      <c r="R40" s="8">
        <v>0</v>
      </c>
      <c r="S40" s="8">
        <v>0</v>
      </c>
      <c r="T40" s="8">
        <v>13600000</v>
      </c>
      <c r="U40" s="8">
        <v>13600000</v>
      </c>
      <c r="V40" s="8">
        <v>0</v>
      </c>
      <c r="W40" s="8">
        <v>0</v>
      </c>
      <c r="X40" s="8">
        <v>0</v>
      </c>
      <c r="Y40" s="8">
        <v>0</v>
      </c>
      <c r="Z40" s="8">
        <v>0</v>
      </c>
      <c r="AA40" s="8">
        <v>0</v>
      </c>
      <c r="AB40" s="8">
        <v>0</v>
      </c>
    </row>
    <row r="41" spans="1:28" ht="90" x14ac:dyDescent="0.25">
      <c r="A41" s="2" t="s">
        <v>6</v>
      </c>
      <c r="B41" s="3">
        <v>5</v>
      </c>
      <c r="C41" s="3">
        <v>9</v>
      </c>
      <c r="D41" s="2" t="s">
        <v>271</v>
      </c>
      <c r="E41" s="3">
        <v>138000</v>
      </c>
      <c r="F41" s="3">
        <v>720</v>
      </c>
      <c r="G41" s="1" t="s">
        <v>38</v>
      </c>
      <c r="H41" s="3" t="s">
        <v>45</v>
      </c>
      <c r="I41" s="3" t="s">
        <v>46</v>
      </c>
      <c r="J41" s="2" t="s">
        <v>277</v>
      </c>
      <c r="K41" s="3" t="s">
        <v>278</v>
      </c>
      <c r="L41" s="3">
        <v>3700</v>
      </c>
      <c r="M41" s="2" t="s">
        <v>279</v>
      </c>
      <c r="N41" s="3" t="s">
        <v>280</v>
      </c>
      <c r="O41" s="1" t="s">
        <v>277</v>
      </c>
      <c r="P41" s="2" t="s">
        <v>281</v>
      </c>
      <c r="Q41" s="8">
        <v>0</v>
      </c>
      <c r="R41" s="8">
        <v>0</v>
      </c>
      <c r="S41" s="8">
        <v>0</v>
      </c>
      <c r="T41" s="8">
        <v>26870000</v>
      </c>
      <c r="U41" s="8">
        <v>26870000</v>
      </c>
      <c r="V41" s="8">
        <v>0</v>
      </c>
      <c r="W41" s="8">
        <v>0</v>
      </c>
      <c r="X41" s="8">
        <v>0</v>
      </c>
      <c r="Y41" s="8">
        <v>0</v>
      </c>
      <c r="Z41" s="8">
        <v>0</v>
      </c>
      <c r="AA41" s="8">
        <v>0</v>
      </c>
      <c r="AB41" s="8">
        <v>0</v>
      </c>
    </row>
    <row r="42" spans="1:28" ht="90" x14ac:dyDescent="0.25">
      <c r="A42" s="2" t="s">
        <v>6</v>
      </c>
      <c r="B42" s="3">
        <v>5</v>
      </c>
      <c r="C42" s="3">
        <v>9</v>
      </c>
      <c r="D42" s="2" t="s">
        <v>282</v>
      </c>
      <c r="E42" s="3">
        <v>147000</v>
      </c>
      <c r="F42" s="3">
        <v>702</v>
      </c>
      <c r="G42" s="1" t="s">
        <v>37</v>
      </c>
      <c r="H42" s="3" t="s">
        <v>45</v>
      </c>
      <c r="I42" s="3" t="s">
        <v>46</v>
      </c>
      <c r="J42" s="2" t="s">
        <v>283</v>
      </c>
      <c r="K42" s="3" t="s">
        <v>284</v>
      </c>
      <c r="L42" s="3">
        <v>3900</v>
      </c>
      <c r="M42" s="2" t="s">
        <v>285</v>
      </c>
      <c r="N42" s="3" t="s">
        <v>286</v>
      </c>
      <c r="O42" s="1" t="s">
        <v>283</v>
      </c>
      <c r="P42" s="2" t="s">
        <v>287</v>
      </c>
      <c r="Q42" s="8">
        <v>0</v>
      </c>
      <c r="R42" s="8">
        <v>0</v>
      </c>
      <c r="S42" s="8">
        <v>0</v>
      </c>
      <c r="T42" s="8">
        <v>0</v>
      </c>
      <c r="U42" s="8">
        <v>0</v>
      </c>
      <c r="V42" s="8">
        <v>0</v>
      </c>
      <c r="W42" s="8">
        <v>0</v>
      </c>
      <c r="X42" s="8">
        <v>0</v>
      </c>
      <c r="Y42" s="8">
        <v>0</v>
      </c>
      <c r="Z42" s="8">
        <v>1223500</v>
      </c>
      <c r="AA42" s="8">
        <v>1223500</v>
      </c>
      <c r="AB42" s="8">
        <v>0</v>
      </c>
    </row>
    <row r="43" spans="1:28" ht="90" x14ac:dyDescent="0.25">
      <c r="A43" s="2" t="s">
        <v>5</v>
      </c>
      <c r="B43" s="3">
        <v>15</v>
      </c>
      <c r="C43" s="3">
        <v>10</v>
      </c>
      <c r="D43" s="2" t="s">
        <v>288</v>
      </c>
      <c r="E43" s="3">
        <v>151000</v>
      </c>
      <c r="F43" s="3">
        <v>199</v>
      </c>
      <c r="G43" s="1" t="s">
        <v>18</v>
      </c>
      <c r="H43" s="3" t="s">
        <v>45</v>
      </c>
      <c r="I43" s="3" t="s">
        <v>46</v>
      </c>
      <c r="J43" s="2" t="s">
        <v>289</v>
      </c>
      <c r="K43" s="3" t="s">
        <v>290</v>
      </c>
      <c r="L43" s="3">
        <v>4200</v>
      </c>
      <c r="M43" s="2" t="s">
        <v>291</v>
      </c>
      <c r="N43" s="3" t="s">
        <v>292</v>
      </c>
      <c r="O43" s="1" t="s">
        <v>293</v>
      </c>
      <c r="P43" s="2" t="s">
        <v>294</v>
      </c>
      <c r="Q43" s="8">
        <v>0</v>
      </c>
      <c r="R43" s="8">
        <v>0</v>
      </c>
      <c r="S43" s="8">
        <v>0</v>
      </c>
      <c r="T43" s="8">
        <v>25000000</v>
      </c>
      <c r="U43" s="8">
        <v>25000000</v>
      </c>
      <c r="V43" s="8">
        <v>0</v>
      </c>
      <c r="W43" s="8">
        <v>0</v>
      </c>
      <c r="X43" s="8">
        <v>0</v>
      </c>
      <c r="Y43" s="8">
        <v>0</v>
      </c>
      <c r="Z43" s="8">
        <v>0</v>
      </c>
      <c r="AA43" s="8">
        <v>0</v>
      </c>
      <c r="AB43" s="8">
        <v>0</v>
      </c>
    </row>
    <row r="44" spans="1:28" ht="60" x14ac:dyDescent="0.25">
      <c r="A44" s="2" t="s">
        <v>5</v>
      </c>
      <c r="B44" s="3">
        <v>15</v>
      </c>
      <c r="C44" s="3">
        <v>10</v>
      </c>
      <c r="D44" s="2" t="s">
        <v>288</v>
      </c>
      <c r="E44" s="3">
        <v>151000</v>
      </c>
      <c r="F44" s="3">
        <v>199</v>
      </c>
      <c r="G44" s="1" t="s">
        <v>18</v>
      </c>
      <c r="H44" s="3" t="s">
        <v>45</v>
      </c>
      <c r="I44" s="3" t="s">
        <v>46</v>
      </c>
      <c r="J44" s="2" t="s">
        <v>295</v>
      </c>
      <c r="K44" s="3" t="s">
        <v>296</v>
      </c>
      <c r="L44" s="3">
        <v>4000</v>
      </c>
      <c r="M44" s="2" t="s">
        <v>297</v>
      </c>
      <c r="N44" s="3" t="s">
        <v>298</v>
      </c>
      <c r="O44" s="1" t="s">
        <v>299</v>
      </c>
      <c r="P44" s="2" t="s">
        <v>300</v>
      </c>
      <c r="Q44" s="8">
        <v>0</v>
      </c>
      <c r="R44" s="8">
        <v>0</v>
      </c>
      <c r="S44" s="8">
        <v>0</v>
      </c>
      <c r="T44" s="8">
        <v>0</v>
      </c>
      <c r="U44" s="8">
        <v>0</v>
      </c>
      <c r="V44" s="8">
        <v>309802</v>
      </c>
      <c r="W44" s="8">
        <v>0</v>
      </c>
      <c r="X44" s="8">
        <v>0</v>
      </c>
      <c r="Y44" s="8">
        <v>0</v>
      </c>
      <c r="Z44" s="8">
        <v>0</v>
      </c>
      <c r="AA44" s="8">
        <v>0</v>
      </c>
      <c r="AB44" s="8">
        <v>0</v>
      </c>
    </row>
    <row r="45" spans="1:28" ht="75" x14ac:dyDescent="0.25">
      <c r="A45" s="2" t="s">
        <v>5</v>
      </c>
      <c r="B45" s="3">
        <v>15</v>
      </c>
      <c r="C45" s="3">
        <v>10</v>
      </c>
      <c r="D45" s="2" t="s">
        <v>288</v>
      </c>
      <c r="E45" s="3">
        <v>151000</v>
      </c>
      <c r="F45" s="3">
        <v>199</v>
      </c>
      <c r="G45" s="1" t="s">
        <v>18</v>
      </c>
      <c r="H45" s="3" t="s">
        <v>45</v>
      </c>
      <c r="I45" s="3" t="s">
        <v>46</v>
      </c>
      <c r="J45" s="2" t="s">
        <v>301</v>
      </c>
      <c r="K45" s="3" t="s">
        <v>302</v>
      </c>
      <c r="L45" s="3">
        <v>4400</v>
      </c>
      <c r="M45" s="2" t="s">
        <v>303</v>
      </c>
      <c r="N45" s="3" t="s">
        <v>304</v>
      </c>
      <c r="O45" s="1" t="s">
        <v>305</v>
      </c>
      <c r="P45" s="2" t="s">
        <v>306</v>
      </c>
      <c r="Q45" s="8">
        <v>0</v>
      </c>
      <c r="R45" s="8">
        <v>0</v>
      </c>
      <c r="S45" s="8">
        <v>0</v>
      </c>
      <c r="T45" s="8">
        <v>5000000</v>
      </c>
      <c r="U45" s="8">
        <v>5000000</v>
      </c>
      <c r="V45" s="8">
        <v>0</v>
      </c>
      <c r="W45" s="8">
        <v>0</v>
      </c>
      <c r="X45" s="8">
        <v>0</v>
      </c>
      <c r="Y45" s="8">
        <v>0</v>
      </c>
      <c r="Z45" s="8">
        <v>0</v>
      </c>
      <c r="AA45" s="8">
        <v>0</v>
      </c>
      <c r="AB45" s="8">
        <v>0</v>
      </c>
    </row>
    <row r="46" spans="1:28" ht="75" x14ac:dyDescent="0.25">
      <c r="A46" s="2" t="s">
        <v>5</v>
      </c>
      <c r="B46" s="3">
        <v>15</v>
      </c>
      <c r="C46" s="3">
        <v>10</v>
      </c>
      <c r="D46" s="2" t="s">
        <v>288</v>
      </c>
      <c r="E46" s="3">
        <v>151000</v>
      </c>
      <c r="F46" s="3">
        <v>199</v>
      </c>
      <c r="G46" s="1" t="s">
        <v>18</v>
      </c>
      <c r="H46" s="3" t="s">
        <v>45</v>
      </c>
      <c r="I46" s="3" t="s">
        <v>46</v>
      </c>
      <c r="J46" s="2" t="s">
        <v>307</v>
      </c>
      <c r="K46" s="3" t="s">
        <v>308</v>
      </c>
      <c r="L46" s="3">
        <v>4100</v>
      </c>
      <c r="M46" s="2" t="s">
        <v>309</v>
      </c>
      <c r="N46" s="3" t="s">
        <v>310</v>
      </c>
      <c r="O46" s="1" t="s">
        <v>311</v>
      </c>
      <c r="P46" s="2" t="s">
        <v>312</v>
      </c>
      <c r="Q46" s="8">
        <v>0</v>
      </c>
      <c r="R46" s="8">
        <v>0</v>
      </c>
      <c r="S46" s="8">
        <v>0</v>
      </c>
      <c r="T46" s="8">
        <v>0</v>
      </c>
      <c r="U46" s="8">
        <v>0</v>
      </c>
      <c r="V46" s="8">
        <v>6547328</v>
      </c>
      <c r="W46" s="8">
        <v>0</v>
      </c>
      <c r="X46" s="8">
        <v>0</v>
      </c>
      <c r="Y46" s="8">
        <v>0</v>
      </c>
      <c r="Z46" s="8">
        <v>0</v>
      </c>
      <c r="AA46" s="8">
        <v>0</v>
      </c>
      <c r="AB46" s="8">
        <v>0</v>
      </c>
    </row>
    <row r="47" spans="1:28" ht="75" x14ac:dyDescent="0.25">
      <c r="A47" s="2" t="s">
        <v>5</v>
      </c>
      <c r="B47" s="3">
        <v>15</v>
      </c>
      <c r="C47" s="3">
        <v>10</v>
      </c>
      <c r="D47" s="2" t="s">
        <v>288</v>
      </c>
      <c r="E47" s="3">
        <v>151000</v>
      </c>
      <c r="F47" s="3">
        <v>199</v>
      </c>
      <c r="G47" s="1" t="s">
        <v>18</v>
      </c>
      <c r="H47" s="3" t="s">
        <v>45</v>
      </c>
      <c r="I47" s="3" t="s">
        <v>46</v>
      </c>
      <c r="J47" s="2" t="s">
        <v>313</v>
      </c>
      <c r="K47" s="3" t="s">
        <v>314</v>
      </c>
      <c r="L47" s="3">
        <v>4800</v>
      </c>
      <c r="M47" s="2" t="s">
        <v>315</v>
      </c>
      <c r="N47" s="3" t="s">
        <v>316</v>
      </c>
      <c r="O47" s="1" t="s">
        <v>317</v>
      </c>
      <c r="P47" s="2" t="s">
        <v>318</v>
      </c>
      <c r="Q47" s="8">
        <v>0</v>
      </c>
      <c r="R47" s="8">
        <v>0</v>
      </c>
      <c r="S47" s="8">
        <v>0</v>
      </c>
      <c r="T47" s="8">
        <v>41900000</v>
      </c>
      <c r="U47" s="8">
        <v>41900000</v>
      </c>
      <c r="V47" s="8">
        <v>0</v>
      </c>
      <c r="W47" s="8">
        <v>0</v>
      </c>
      <c r="X47" s="8">
        <v>0</v>
      </c>
      <c r="Y47" s="8">
        <v>0</v>
      </c>
      <c r="Z47" s="8">
        <v>0</v>
      </c>
      <c r="AA47" s="8">
        <v>0</v>
      </c>
      <c r="AB47" s="8">
        <v>0</v>
      </c>
    </row>
    <row r="48" spans="1:28" ht="90" x14ac:dyDescent="0.25">
      <c r="A48" s="2" t="s">
        <v>5</v>
      </c>
      <c r="B48" s="3">
        <v>15</v>
      </c>
      <c r="C48" s="3">
        <v>10</v>
      </c>
      <c r="D48" s="2" t="s">
        <v>288</v>
      </c>
      <c r="E48" s="3">
        <v>151000</v>
      </c>
      <c r="F48" s="3">
        <v>199</v>
      </c>
      <c r="G48" s="1" t="s">
        <v>18</v>
      </c>
      <c r="H48" s="3" t="s">
        <v>45</v>
      </c>
      <c r="I48" s="3" t="s">
        <v>46</v>
      </c>
      <c r="J48" s="2" t="s">
        <v>319</v>
      </c>
      <c r="K48" s="3" t="s">
        <v>320</v>
      </c>
      <c r="L48" s="3">
        <v>4300</v>
      </c>
      <c r="M48" s="2" t="s">
        <v>321</v>
      </c>
      <c r="N48" s="3" t="s">
        <v>322</v>
      </c>
      <c r="O48" s="1" t="s">
        <v>323</v>
      </c>
      <c r="P48" s="2" t="s">
        <v>324</v>
      </c>
      <c r="Q48" s="8">
        <v>0</v>
      </c>
      <c r="R48" s="8">
        <v>0</v>
      </c>
      <c r="S48" s="8">
        <v>0</v>
      </c>
      <c r="T48" s="8">
        <v>0</v>
      </c>
      <c r="U48" s="8">
        <v>0</v>
      </c>
      <c r="V48" s="8">
        <v>1500000</v>
      </c>
      <c r="W48" s="8">
        <v>0</v>
      </c>
      <c r="X48" s="8">
        <v>0</v>
      </c>
      <c r="Y48" s="8">
        <v>0</v>
      </c>
      <c r="Z48" s="8">
        <v>0</v>
      </c>
      <c r="AA48" s="8">
        <v>0</v>
      </c>
      <c r="AB48" s="8">
        <v>0</v>
      </c>
    </row>
    <row r="49" spans="1:28" ht="60" x14ac:dyDescent="0.25">
      <c r="A49" s="2" t="s">
        <v>5</v>
      </c>
      <c r="B49" s="3">
        <v>15</v>
      </c>
      <c r="C49" s="3">
        <v>10</v>
      </c>
      <c r="D49" s="2" t="s">
        <v>288</v>
      </c>
      <c r="E49" s="3">
        <v>151000</v>
      </c>
      <c r="F49" s="3">
        <v>199</v>
      </c>
      <c r="G49" s="1" t="s">
        <v>18</v>
      </c>
      <c r="H49" s="3" t="s">
        <v>45</v>
      </c>
      <c r="I49" s="3" t="s">
        <v>46</v>
      </c>
      <c r="J49" s="2" t="s">
        <v>325</v>
      </c>
      <c r="K49" s="3" t="s">
        <v>326</v>
      </c>
      <c r="L49" s="3">
        <v>4600</v>
      </c>
      <c r="M49" s="2" t="s">
        <v>327</v>
      </c>
      <c r="N49" s="3" t="s">
        <v>328</v>
      </c>
      <c r="O49" s="1" t="s">
        <v>329</v>
      </c>
      <c r="P49" s="2" t="s">
        <v>330</v>
      </c>
      <c r="Q49" s="8">
        <v>0</v>
      </c>
      <c r="R49" s="8">
        <v>0</v>
      </c>
      <c r="S49" s="8">
        <v>0</v>
      </c>
      <c r="T49" s="8">
        <v>31158000</v>
      </c>
      <c r="U49" s="8">
        <v>31158000</v>
      </c>
      <c r="V49" s="8">
        <v>0</v>
      </c>
      <c r="W49" s="8">
        <v>0</v>
      </c>
      <c r="X49" s="8">
        <v>0</v>
      </c>
      <c r="Y49" s="8">
        <v>0</v>
      </c>
      <c r="Z49" s="8">
        <v>0</v>
      </c>
      <c r="AA49" s="8">
        <v>0</v>
      </c>
      <c r="AB49" s="8">
        <v>0</v>
      </c>
    </row>
    <row r="50" spans="1:28" ht="105" x14ac:dyDescent="0.25">
      <c r="A50" s="2" t="s">
        <v>5</v>
      </c>
      <c r="B50" s="3">
        <v>15</v>
      </c>
      <c r="C50" s="3">
        <v>10</v>
      </c>
      <c r="D50" s="2" t="s">
        <v>288</v>
      </c>
      <c r="E50" s="3">
        <v>151000</v>
      </c>
      <c r="F50" s="3">
        <v>199</v>
      </c>
      <c r="G50" s="1" t="s">
        <v>18</v>
      </c>
      <c r="H50" s="3" t="s">
        <v>45</v>
      </c>
      <c r="I50" s="3" t="s">
        <v>46</v>
      </c>
      <c r="J50" s="2" t="s">
        <v>331</v>
      </c>
      <c r="K50" s="3" t="s">
        <v>332</v>
      </c>
      <c r="L50" s="3">
        <v>4500</v>
      </c>
      <c r="M50" s="2" t="s">
        <v>333</v>
      </c>
      <c r="N50" s="3" t="s">
        <v>334</v>
      </c>
      <c r="O50" s="1" t="s">
        <v>335</v>
      </c>
      <c r="P50" s="2" t="s">
        <v>336</v>
      </c>
      <c r="Q50" s="8">
        <v>0</v>
      </c>
      <c r="R50" s="8">
        <v>0</v>
      </c>
      <c r="S50" s="8">
        <v>0</v>
      </c>
      <c r="T50" s="8">
        <v>20000000</v>
      </c>
      <c r="U50" s="8">
        <v>20000000</v>
      </c>
      <c r="V50" s="8">
        <v>0</v>
      </c>
      <c r="W50" s="8">
        <v>0</v>
      </c>
      <c r="X50" s="8">
        <v>0</v>
      </c>
      <c r="Y50" s="8">
        <v>0</v>
      </c>
      <c r="Z50" s="8">
        <v>0</v>
      </c>
      <c r="AA50" s="8">
        <v>0</v>
      </c>
      <c r="AB50" s="8">
        <v>0</v>
      </c>
    </row>
    <row r="51" spans="1:28" ht="105" x14ac:dyDescent="0.25">
      <c r="A51" s="2" t="s">
        <v>5</v>
      </c>
      <c r="B51" s="3">
        <v>15</v>
      </c>
      <c r="C51" s="3">
        <v>10</v>
      </c>
      <c r="D51" s="2" t="s">
        <v>288</v>
      </c>
      <c r="E51" s="3">
        <v>151000</v>
      </c>
      <c r="F51" s="3">
        <v>199</v>
      </c>
      <c r="G51" s="1" t="s">
        <v>18</v>
      </c>
      <c r="H51" s="3" t="s">
        <v>45</v>
      </c>
      <c r="I51" s="3" t="s">
        <v>46</v>
      </c>
      <c r="J51" s="2" t="s">
        <v>337</v>
      </c>
      <c r="K51" s="3" t="s">
        <v>338</v>
      </c>
      <c r="L51" s="3">
        <v>4700</v>
      </c>
      <c r="M51" s="2" t="s">
        <v>339</v>
      </c>
      <c r="N51" s="3" t="s">
        <v>340</v>
      </c>
      <c r="O51" s="1" t="s">
        <v>341</v>
      </c>
      <c r="P51" s="2" t="s">
        <v>342</v>
      </c>
      <c r="Q51" s="8">
        <v>0</v>
      </c>
      <c r="R51" s="8">
        <v>0</v>
      </c>
      <c r="S51" s="8">
        <v>0</v>
      </c>
      <c r="T51" s="8">
        <v>10000000</v>
      </c>
      <c r="U51" s="8">
        <v>10000000</v>
      </c>
      <c r="V51" s="8">
        <v>0</v>
      </c>
      <c r="W51" s="8">
        <v>0</v>
      </c>
      <c r="X51" s="8">
        <v>0</v>
      </c>
      <c r="Y51" s="8">
        <v>0</v>
      </c>
      <c r="Z51" s="8">
        <v>0</v>
      </c>
      <c r="AA51" s="8">
        <v>0</v>
      </c>
      <c r="AB51" s="8">
        <v>0</v>
      </c>
    </row>
    <row r="52" spans="1:28" ht="60" x14ac:dyDescent="0.25">
      <c r="A52" s="2" t="s">
        <v>5</v>
      </c>
      <c r="B52" s="3">
        <v>15</v>
      </c>
      <c r="C52" s="3">
        <v>10</v>
      </c>
      <c r="D52" s="2" t="s">
        <v>343</v>
      </c>
      <c r="E52" s="3">
        <v>153000</v>
      </c>
      <c r="F52" s="3">
        <v>403</v>
      </c>
      <c r="G52" s="1" t="s">
        <v>33</v>
      </c>
      <c r="H52" s="3" t="s">
        <v>45</v>
      </c>
      <c r="I52" s="3" t="s">
        <v>46</v>
      </c>
      <c r="J52" s="2" t="s">
        <v>344</v>
      </c>
      <c r="K52" s="3" t="s">
        <v>345</v>
      </c>
      <c r="L52" s="3">
        <v>5100</v>
      </c>
      <c r="M52" s="2" t="s">
        <v>346</v>
      </c>
      <c r="N52" s="3" t="s">
        <v>347</v>
      </c>
      <c r="O52" s="1" t="s">
        <v>348</v>
      </c>
      <c r="P52" s="2" t="s">
        <v>349</v>
      </c>
      <c r="Q52" s="8">
        <v>0</v>
      </c>
      <c r="R52" s="8">
        <v>0</v>
      </c>
      <c r="S52" s="8">
        <v>0</v>
      </c>
      <c r="T52" s="8">
        <v>0</v>
      </c>
      <c r="U52" s="8">
        <v>0</v>
      </c>
      <c r="V52" s="8">
        <v>5000000</v>
      </c>
      <c r="W52" s="8">
        <v>0</v>
      </c>
      <c r="X52" s="8">
        <v>0</v>
      </c>
      <c r="Y52" s="8">
        <v>0</v>
      </c>
      <c r="Z52" s="8">
        <v>0</v>
      </c>
      <c r="AA52" s="8">
        <v>0</v>
      </c>
      <c r="AB52" s="8">
        <v>5000000</v>
      </c>
    </row>
    <row r="53" spans="1:28" ht="75" x14ac:dyDescent="0.25">
      <c r="A53" s="2" t="s">
        <v>5</v>
      </c>
      <c r="B53" s="3">
        <v>15</v>
      </c>
      <c r="C53" s="3">
        <v>10</v>
      </c>
      <c r="D53" s="2" t="s">
        <v>343</v>
      </c>
      <c r="E53" s="3">
        <v>153000</v>
      </c>
      <c r="F53" s="3">
        <v>403</v>
      </c>
      <c r="G53" s="1" t="s">
        <v>33</v>
      </c>
      <c r="H53" s="3" t="s">
        <v>45</v>
      </c>
      <c r="I53" s="3" t="s">
        <v>46</v>
      </c>
      <c r="J53" s="2" t="s">
        <v>350</v>
      </c>
      <c r="K53" s="3" t="s">
        <v>351</v>
      </c>
      <c r="L53" s="3">
        <v>4900</v>
      </c>
      <c r="M53" s="2" t="s">
        <v>352</v>
      </c>
      <c r="N53" s="3" t="s">
        <v>353</v>
      </c>
      <c r="O53" s="1" t="s">
        <v>350</v>
      </c>
      <c r="P53" s="2" t="s">
        <v>354</v>
      </c>
      <c r="Q53" s="8">
        <v>0</v>
      </c>
      <c r="R53" s="8">
        <v>0</v>
      </c>
      <c r="S53" s="8">
        <v>0</v>
      </c>
      <c r="T53" s="8">
        <v>0</v>
      </c>
      <c r="U53" s="8">
        <v>0</v>
      </c>
      <c r="V53" s="8">
        <v>1500000</v>
      </c>
      <c r="W53" s="8">
        <v>0</v>
      </c>
      <c r="X53" s="8">
        <v>0</v>
      </c>
      <c r="Y53" s="8">
        <v>0</v>
      </c>
      <c r="Z53" s="8">
        <v>0</v>
      </c>
      <c r="AA53" s="8">
        <v>0</v>
      </c>
      <c r="AB53" s="8">
        <v>1500000</v>
      </c>
    </row>
    <row r="54" spans="1:28" ht="135" x14ac:dyDescent="0.25">
      <c r="A54" s="2" t="s">
        <v>5</v>
      </c>
      <c r="B54" s="3">
        <v>15</v>
      </c>
      <c r="C54" s="3">
        <v>10</v>
      </c>
      <c r="D54" s="2" t="s">
        <v>343</v>
      </c>
      <c r="E54" s="3">
        <v>153000</v>
      </c>
      <c r="F54" s="3">
        <v>403</v>
      </c>
      <c r="G54" s="1" t="s">
        <v>33</v>
      </c>
      <c r="H54" s="3" t="s">
        <v>45</v>
      </c>
      <c r="I54" s="3" t="s">
        <v>46</v>
      </c>
      <c r="J54" s="2" t="s">
        <v>355</v>
      </c>
      <c r="K54" s="3" t="s">
        <v>356</v>
      </c>
      <c r="L54" s="3">
        <v>5300</v>
      </c>
      <c r="M54" s="2" t="s">
        <v>357</v>
      </c>
      <c r="N54" s="3" t="s">
        <v>358</v>
      </c>
      <c r="O54" s="1" t="s">
        <v>359</v>
      </c>
      <c r="P54" s="2" t="s">
        <v>360</v>
      </c>
      <c r="Q54" s="8">
        <v>0</v>
      </c>
      <c r="R54" s="8">
        <v>0</v>
      </c>
      <c r="S54" s="8">
        <v>0</v>
      </c>
      <c r="T54" s="8">
        <v>0</v>
      </c>
      <c r="U54" s="8">
        <v>0</v>
      </c>
      <c r="V54" s="8">
        <v>1250000</v>
      </c>
      <c r="W54" s="8">
        <v>0</v>
      </c>
      <c r="X54" s="8">
        <v>0</v>
      </c>
      <c r="Y54" s="8">
        <v>0</v>
      </c>
      <c r="Z54" s="8">
        <v>0</v>
      </c>
      <c r="AA54" s="8">
        <v>0</v>
      </c>
      <c r="AB54" s="8">
        <v>1250000</v>
      </c>
    </row>
    <row r="55" spans="1:28" ht="135" x14ac:dyDescent="0.25">
      <c r="A55" s="2" t="s">
        <v>5</v>
      </c>
      <c r="B55" s="3">
        <v>15</v>
      </c>
      <c r="C55" s="3">
        <v>10</v>
      </c>
      <c r="D55" s="2" t="s">
        <v>343</v>
      </c>
      <c r="E55" s="3">
        <v>153000</v>
      </c>
      <c r="F55" s="3">
        <v>403</v>
      </c>
      <c r="G55" s="1" t="s">
        <v>33</v>
      </c>
      <c r="H55" s="3" t="s">
        <v>45</v>
      </c>
      <c r="I55" s="3" t="s">
        <v>46</v>
      </c>
      <c r="J55" s="2" t="s">
        <v>361</v>
      </c>
      <c r="K55" s="3" t="s">
        <v>362</v>
      </c>
      <c r="L55" s="3">
        <v>5000</v>
      </c>
      <c r="M55" s="2" t="s">
        <v>363</v>
      </c>
      <c r="N55" s="3" t="s">
        <v>364</v>
      </c>
      <c r="O55" s="1" t="s">
        <v>361</v>
      </c>
      <c r="P55" s="2" t="s">
        <v>365</v>
      </c>
      <c r="Q55" s="8">
        <v>0</v>
      </c>
      <c r="R55" s="8">
        <v>0</v>
      </c>
      <c r="S55" s="8">
        <v>0</v>
      </c>
      <c r="T55" s="8">
        <v>0</v>
      </c>
      <c r="U55" s="8">
        <v>0</v>
      </c>
      <c r="V55" s="8">
        <v>1000000</v>
      </c>
      <c r="W55" s="8">
        <v>0</v>
      </c>
      <c r="X55" s="8">
        <v>0</v>
      </c>
      <c r="Y55" s="8">
        <v>0</v>
      </c>
      <c r="Z55" s="8">
        <v>0</v>
      </c>
      <c r="AA55" s="8">
        <v>0</v>
      </c>
      <c r="AB55" s="8">
        <v>1000000</v>
      </c>
    </row>
    <row r="56" spans="1:28" ht="90" x14ac:dyDescent="0.25">
      <c r="A56" s="2" t="s">
        <v>5</v>
      </c>
      <c r="B56" s="3">
        <v>15</v>
      </c>
      <c r="C56" s="3">
        <v>10</v>
      </c>
      <c r="D56" s="2" t="s">
        <v>343</v>
      </c>
      <c r="E56" s="3">
        <v>153000</v>
      </c>
      <c r="F56" s="3">
        <v>403</v>
      </c>
      <c r="G56" s="1" t="s">
        <v>33</v>
      </c>
      <c r="H56" s="3" t="s">
        <v>45</v>
      </c>
      <c r="I56" s="3" t="s">
        <v>46</v>
      </c>
      <c r="J56" s="2" t="s">
        <v>366</v>
      </c>
      <c r="K56" s="3" t="s">
        <v>367</v>
      </c>
      <c r="L56" s="3">
        <v>5200</v>
      </c>
      <c r="M56" s="2" t="s">
        <v>368</v>
      </c>
      <c r="N56" s="3" t="s">
        <v>369</v>
      </c>
      <c r="O56" s="1" t="s">
        <v>370</v>
      </c>
      <c r="P56" s="2" t="s">
        <v>371</v>
      </c>
      <c r="Q56" s="8">
        <v>0</v>
      </c>
      <c r="R56" s="8">
        <v>0</v>
      </c>
      <c r="S56" s="8">
        <v>0</v>
      </c>
      <c r="T56" s="8">
        <v>0</v>
      </c>
      <c r="U56" s="8">
        <v>0</v>
      </c>
      <c r="V56" s="8">
        <v>500000</v>
      </c>
      <c r="W56" s="8">
        <v>0</v>
      </c>
      <c r="X56" s="8">
        <v>0</v>
      </c>
      <c r="Y56" s="8">
        <v>0</v>
      </c>
      <c r="Z56" s="8">
        <v>0</v>
      </c>
      <c r="AA56" s="8">
        <v>0</v>
      </c>
      <c r="AB56" s="8">
        <v>500000</v>
      </c>
    </row>
    <row r="57" spans="1:28" ht="135" x14ac:dyDescent="0.25">
      <c r="A57" s="2" t="s">
        <v>5</v>
      </c>
      <c r="B57" s="3">
        <v>15</v>
      </c>
      <c r="C57" s="3">
        <v>10</v>
      </c>
      <c r="D57" s="2" t="s">
        <v>372</v>
      </c>
      <c r="E57" s="3">
        <v>155000</v>
      </c>
      <c r="F57" s="3">
        <v>402</v>
      </c>
      <c r="G57" s="1" t="s">
        <v>32</v>
      </c>
      <c r="H57" s="3" t="s">
        <v>45</v>
      </c>
      <c r="I57" s="3" t="s">
        <v>46</v>
      </c>
      <c r="J57" s="2" t="s">
        <v>373</v>
      </c>
      <c r="K57" s="3" t="s">
        <v>374</v>
      </c>
      <c r="L57" s="3">
        <v>5400</v>
      </c>
      <c r="M57" s="2" t="s">
        <v>375</v>
      </c>
      <c r="N57" s="3" t="s">
        <v>376</v>
      </c>
      <c r="O57" s="1" t="s">
        <v>377</v>
      </c>
      <c r="P57" s="2" t="s">
        <v>378</v>
      </c>
      <c r="Q57" s="8">
        <v>0</v>
      </c>
      <c r="R57" s="8">
        <v>0</v>
      </c>
      <c r="S57" s="8">
        <v>0</v>
      </c>
      <c r="T57" s="8">
        <v>10000000</v>
      </c>
      <c r="U57" s="8">
        <v>10000000</v>
      </c>
      <c r="V57" s="8">
        <v>0</v>
      </c>
      <c r="W57" s="8">
        <v>0</v>
      </c>
      <c r="X57" s="8">
        <v>0</v>
      </c>
      <c r="Y57" s="8">
        <v>0</v>
      </c>
      <c r="Z57" s="8">
        <v>0</v>
      </c>
      <c r="AA57" s="8">
        <v>0</v>
      </c>
      <c r="AB57" s="8">
        <v>0</v>
      </c>
    </row>
    <row r="58" spans="1:28" ht="90" x14ac:dyDescent="0.25">
      <c r="A58" s="2" t="s">
        <v>4</v>
      </c>
      <c r="B58" s="3">
        <v>6</v>
      </c>
      <c r="C58" s="3">
        <v>11</v>
      </c>
      <c r="D58" s="2" t="s">
        <v>379</v>
      </c>
      <c r="E58" s="3">
        <v>161000</v>
      </c>
      <c r="F58" s="3">
        <v>799</v>
      </c>
      <c r="G58" s="1" t="s">
        <v>39</v>
      </c>
      <c r="H58" s="3" t="s">
        <v>45</v>
      </c>
      <c r="I58" s="3" t="s">
        <v>46</v>
      </c>
      <c r="J58" s="2" t="s">
        <v>380</v>
      </c>
      <c r="K58" s="3" t="s">
        <v>381</v>
      </c>
      <c r="L58" s="3">
        <v>5500</v>
      </c>
      <c r="M58" s="2" t="s">
        <v>382</v>
      </c>
      <c r="N58" s="3" t="s">
        <v>383</v>
      </c>
      <c r="O58" s="1" t="s">
        <v>384</v>
      </c>
      <c r="P58" s="2" t="s">
        <v>385</v>
      </c>
      <c r="Q58" s="8">
        <v>0</v>
      </c>
      <c r="R58" s="8">
        <v>0</v>
      </c>
      <c r="S58" s="8">
        <v>0</v>
      </c>
      <c r="T58" s="8">
        <v>15000000</v>
      </c>
      <c r="U58" s="8">
        <v>15000000</v>
      </c>
      <c r="V58" s="8">
        <v>0</v>
      </c>
      <c r="W58" s="8">
        <v>0</v>
      </c>
      <c r="X58" s="8">
        <v>0</v>
      </c>
      <c r="Y58" s="8">
        <v>0</v>
      </c>
      <c r="Z58" s="8">
        <v>15000000</v>
      </c>
      <c r="AA58" s="8">
        <v>15000000</v>
      </c>
      <c r="AB58" s="8">
        <v>0</v>
      </c>
    </row>
    <row r="59" spans="1:28" ht="120" x14ac:dyDescent="0.25">
      <c r="A59" s="2" t="s">
        <v>4</v>
      </c>
      <c r="B59" s="3">
        <v>6</v>
      </c>
      <c r="C59" s="3">
        <v>11</v>
      </c>
      <c r="D59" s="2" t="s">
        <v>386</v>
      </c>
      <c r="E59" s="3">
        <v>168000</v>
      </c>
      <c r="F59" s="3">
        <v>156</v>
      </c>
      <c r="G59" s="1" t="s">
        <v>15</v>
      </c>
      <c r="H59" s="3" t="s">
        <v>45</v>
      </c>
      <c r="I59" s="3" t="s">
        <v>46</v>
      </c>
      <c r="J59" s="2" t="s">
        <v>387</v>
      </c>
      <c r="K59" s="3" t="s">
        <v>388</v>
      </c>
      <c r="L59" s="3">
        <v>5600</v>
      </c>
      <c r="M59" s="2" t="s">
        <v>389</v>
      </c>
      <c r="N59" s="3" t="s">
        <v>390</v>
      </c>
      <c r="O59" s="1" t="s">
        <v>387</v>
      </c>
      <c r="P59" s="2" t="s">
        <v>391</v>
      </c>
      <c r="Q59" s="8">
        <v>0</v>
      </c>
      <c r="R59" s="8">
        <v>0</v>
      </c>
      <c r="S59" s="8">
        <v>0</v>
      </c>
      <c r="T59" s="8">
        <v>40000000</v>
      </c>
      <c r="U59" s="8">
        <v>40000000</v>
      </c>
      <c r="V59" s="8">
        <v>0</v>
      </c>
      <c r="W59" s="8">
        <v>0</v>
      </c>
      <c r="X59" s="8">
        <v>0</v>
      </c>
      <c r="Y59" s="8">
        <v>0</v>
      </c>
      <c r="Z59" s="8">
        <v>40000000</v>
      </c>
      <c r="AA59" s="8">
        <v>40000000</v>
      </c>
      <c r="AB59" s="8">
        <v>0</v>
      </c>
    </row>
    <row r="60" spans="1:28" ht="90" x14ac:dyDescent="0.25">
      <c r="A60" s="2" t="s">
        <v>3</v>
      </c>
      <c r="B60" s="3">
        <v>9</v>
      </c>
      <c r="C60" s="3">
        <v>13</v>
      </c>
      <c r="D60" s="2" t="s">
        <v>392</v>
      </c>
      <c r="E60" s="3">
        <v>181000</v>
      </c>
      <c r="F60" s="3">
        <v>501</v>
      </c>
      <c r="G60" s="1" t="s">
        <v>36</v>
      </c>
      <c r="H60" s="3" t="s">
        <v>45</v>
      </c>
      <c r="I60" s="3" t="s">
        <v>46</v>
      </c>
      <c r="J60" s="2" t="s">
        <v>393</v>
      </c>
      <c r="K60" s="3" t="s">
        <v>394</v>
      </c>
      <c r="L60" s="3">
        <v>5800</v>
      </c>
      <c r="M60" s="2" t="s">
        <v>395</v>
      </c>
      <c r="N60" s="3" t="s">
        <v>396</v>
      </c>
      <c r="O60" s="1" t="s">
        <v>397</v>
      </c>
      <c r="P60" s="2" t="s">
        <v>398</v>
      </c>
      <c r="Q60" s="8">
        <v>0</v>
      </c>
      <c r="R60" s="8">
        <v>0</v>
      </c>
      <c r="S60" s="8">
        <v>0</v>
      </c>
      <c r="T60" s="8">
        <v>0</v>
      </c>
      <c r="U60" s="8">
        <v>0</v>
      </c>
      <c r="V60" s="8">
        <v>51671839</v>
      </c>
      <c r="W60" s="8">
        <v>0</v>
      </c>
      <c r="X60" s="8">
        <v>0</v>
      </c>
      <c r="Y60" s="8">
        <v>0</v>
      </c>
      <c r="Z60" s="8">
        <v>0</v>
      </c>
      <c r="AA60" s="8">
        <v>0</v>
      </c>
      <c r="AB60" s="8">
        <v>54000000</v>
      </c>
    </row>
    <row r="61" spans="1:28" ht="90" x14ac:dyDescent="0.25">
      <c r="A61" s="2" t="s">
        <v>3</v>
      </c>
      <c r="B61" s="3">
        <v>9</v>
      </c>
      <c r="C61" s="3">
        <v>13</v>
      </c>
      <c r="D61" s="2" t="s">
        <v>392</v>
      </c>
      <c r="E61" s="3">
        <v>181000</v>
      </c>
      <c r="F61" s="3">
        <v>501</v>
      </c>
      <c r="G61" s="1" t="s">
        <v>36</v>
      </c>
      <c r="H61" s="3" t="s">
        <v>45</v>
      </c>
      <c r="I61" s="3" t="s">
        <v>46</v>
      </c>
      <c r="J61" s="2" t="s">
        <v>399</v>
      </c>
      <c r="K61" s="3" t="s">
        <v>400</v>
      </c>
      <c r="L61" s="3">
        <v>5700</v>
      </c>
      <c r="M61" s="2" t="s">
        <v>401</v>
      </c>
      <c r="N61" s="3" t="s">
        <v>402</v>
      </c>
      <c r="O61" s="1" t="s">
        <v>350</v>
      </c>
      <c r="P61" s="2" t="s">
        <v>403</v>
      </c>
      <c r="Q61" s="8">
        <v>0</v>
      </c>
      <c r="R61" s="8">
        <v>0</v>
      </c>
      <c r="S61" s="8">
        <v>0</v>
      </c>
      <c r="T61" s="8">
        <v>0</v>
      </c>
      <c r="U61" s="8">
        <v>0</v>
      </c>
      <c r="V61" s="8">
        <v>6000000</v>
      </c>
      <c r="W61" s="8">
        <v>0</v>
      </c>
      <c r="X61" s="8">
        <v>0</v>
      </c>
      <c r="Y61" s="8">
        <v>0</v>
      </c>
      <c r="Z61" s="8">
        <v>0</v>
      </c>
      <c r="AA61" s="8">
        <v>0</v>
      </c>
      <c r="AB61" s="8">
        <v>6000000</v>
      </c>
    </row>
    <row r="62" spans="1:28" ht="150" x14ac:dyDescent="0.25">
      <c r="A62" s="2" t="s">
        <v>3</v>
      </c>
      <c r="B62" s="3">
        <v>9</v>
      </c>
      <c r="C62" s="3">
        <v>13</v>
      </c>
      <c r="D62" s="2" t="s">
        <v>404</v>
      </c>
      <c r="E62" s="3">
        <v>183000</v>
      </c>
      <c r="F62" s="3">
        <v>407</v>
      </c>
      <c r="G62" s="1" t="s">
        <v>34</v>
      </c>
      <c r="H62" s="3" t="s">
        <v>45</v>
      </c>
      <c r="I62" s="3" t="s">
        <v>46</v>
      </c>
      <c r="J62" s="2" t="s">
        <v>405</v>
      </c>
      <c r="K62" s="3" t="s">
        <v>406</v>
      </c>
      <c r="L62" s="3">
        <v>5900</v>
      </c>
      <c r="M62" s="2" t="s">
        <v>407</v>
      </c>
      <c r="N62" s="3" t="s">
        <v>408</v>
      </c>
      <c r="O62" s="1" t="s">
        <v>409</v>
      </c>
      <c r="P62" s="2" t="s">
        <v>410</v>
      </c>
      <c r="Q62" s="8">
        <v>0</v>
      </c>
      <c r="R62" s="8">
        <v>0</v>
      </c>
      <c r="S62" s="8">
        <v>0</v>
      </c>
      <c r="T62" s="8">
        <v>0</v>
      </c>
      <c r="U62" s="8">
        <v>0</v>
      </c>
      <c r="V62" s="8">
        <v>29700000</v>
      </c>
      <c r="W62" s="8">
        <v>0</v>
      </c>
      <c r="X62" s="8">
        <v>0</v>
      </c>
      <c r="Y62" s="8">
        <v>0</v>
      </c>
      <c r="Z62" s="8">
        <v>0</v>
      </c>
      <c r="AA62" s="8">
        <v>0</v>
      </c>
      <c r="AB62" s="8">
        <v>28250000</v>
      </c>
    </row>
    <row r="63" spans="1:28" ht="150" x14ac:dyDescent="0.25">
      <c r="A63" s="2" t="s">
        <v>3</v>
      </c>
      <c r="B63" s="3">
        <v>9</v>
      </c>
      <c r="C63" s="3">
        <v>13</v>
      </c>
      <c r="D63" s="2" t="s">
        <v>404</v>
      </c>
      <c r="E63" s="3">
        <v>183000</v>
      </c>
      <c r="F63" s="3">
        <v>407</v>
      </c>
      <c r="G63" s="1" t="s">
        <v>34</v>
      </c>
      <c r="H63" s="3" t="s">
        <v>45</v>
      </c>
      <c r="I63" s="3" t="s">
        <v>46</v>
      </c>
      <c r="J63" s="2" t="s">
        <v>411</v>
      </c>
      <c r="K63" s="3" t="s">
        <v>412</v>
      </c>
      <c r="L63" s="3">
        <v>6000</v>
      </c>
      <c r="M63" s="2" t="s">
        <v>413</v>
      </c>
      <c r="N63" s="3" t="s">
        <v>414</v>
      </c>
      <c r="O63" s="1" t="s">
        <v>415</v>
      </c>
      <c r="P63" s="2" t="s">
        <v>416</v>
      </c>
      <c r="Q63" s="8">
        <v>0</v>
      </c>
      <c r="R63" s="8">
        <v>0</v>
      </c>
      <c r="S63" s="8">
        <v>0</v>
      </c>
      <c r="T63" s="8">
        <v>0</v>
      </c>
      <c r="U63" s="8">
        <v>0</v>
      </c>
      <c r="V63" s="8">
        <v>22500000</v>
      </c>
      <c r="W63" s="8">
        <v>0</v>
      </c>
      <c r="X63" s="8">
        <v>0</v>
      </c>
      <c r="Y63" s="8">
        <v>0</v>
      </c>
      <c r="Z63" s="8">
        <v>0</v>
      </c>
      <c r="AA63" s="8">
        <v>0</v>
      </c>
      <c r="AB63" s="8">
        <v>22500000</v>
      </c>
    </row>
    <row r="64" spans="1:28" ht="180" x14ac:dyDescent="0.25">
      <c r="A64" s="2" t="s">
        <v>3</v>
      </c>
      <c r="B64" s="3">
        <v>9</v>
      </c>
      <c r="C64" s="3">
        <v>13</v>
      </c>
      <c r="D64" s="2" t="s">
        <v>404</v>
      </c>
      <c r="E64" s="3">
        <v>183000</v>
      </c>
      <c r="F64" s="3">
        <v>407</v>
      </c>
      <c r="G64" s="1" t="s">
        <v>34</v>
      </c>
      <c r="H64" s="3" t="s">
        <v>45</v>
      </c>
      <c r="I64" s="3" t="s">
        <v>46</v>
      </c>
      <c r="J64" s="2" t="s">
        <v>417</v>
      </c>
      <c r="K64" s="3" t="s">
        <v>418</v>
      </c>
      <c r="L64" s="3">
        <v>6100</v>
      </c>
      <c r="M64" s="2" t="s">
        <v>419</v>
      </c>
      <c r="N64" s="3" t="s">
        <v>420</v>
      </c>
      <c r="O64" s="1" t="s">
        <v>421</v>
      </c>
      <c r="P64" s="2" t="s">
        <v>422</v>
      </c>
      <c r="Q64" s="8">
        <v>0</v>
      </c>
      <c r="R64" s="8">
        <v>0</v>
      </c>
      <c r="S64" s="8">
        <v>0</v>
      </c>
      <c r="T64" s="8">
        <v>0</v>
      </c>
      <c r="U64" s="8">
        <v>0</v>
      </c>
      <c r="V64" s="8">
        <v>43000000</v>
      </c>
      <c r="W64" s="8">
        <v>0</v>
      </c>
      <c r="X64" s="8">
        <v>0</v>
      </c>
      <c r="Y64" s="8">
        <v>0</v>
      </c>
      <c r="Z64" s="8">
        <v>0</v>
      </c>
      <c r="AA64" s="8">
        <v>0</v>
      </c>
      <c r="AB64" s="8">
        <v>20000000</v>
      </c>
    </row>
    <row r="65" spans="1:28" ht="75" x14ac:dyDescent="0.25">
      <c r="A65" s="2" t="s">
        <v>2</v>
      </c>
      <c r="B65" s="3">
        <v>20</v>
      </c>
      <c r="C65" s="3">
        <v>14</v>
      </c>
      <c r="D65" s="2" t="s">
        <v>423</v>
      </c>
      <c r="E65" s="3">
        <v>183510</v>
      </c>
      <c r="F65" s="3">
        <v>123</v>
      </c>
      <c r="G65" s="1" t="s">
        <v>14</v>
      </c>
      <c r="H65" s="3" t="s">
        <v>45</v>
      </c>
      <c r="I65" s="3" t="s">
        <v>46</v>
      </c>
      <c r="J65" s="2" t="s">
        <v>424</v>
      </c>
      <c r="K65" s="3" t="s">
        <v>425</v>
      </c>
      <c r="L65" s="3">
        <v>6200</v>
      </c>
      <c r="M65" s="2" t="s">
        <v>426</v>
      </c>
      <c r="N65" s="3" t="s">
        <v>427</v>
      </c>
      <c r="O65" s="1" t="s">
        <v>428</v>
      </c>
      <c r="P65" s="2" t="s">
        <v>429</v>
      </c>
      <c r="Q65" s="8">
        <v>0</v>
      </c>
      <c r="R65" s="8">
        <v>0</v>
      </c>
      <c r="S65" s="8">
        <v>0</v>
      </c>
      <c r="T65" s="8">
        <v>3000000</v>
      </c>
      <c r="U65" s="8">
        <v>3000000</v>
      </c>
      <c r="V65" s="8">
        <v>0</v>
      </c>
      <c r="W65" s="8">
        <v>0</v>
      </c>
      <c r="X65" s="8">
        <v>0</v>
      </c>
      <c r="Y65" s="8">
        <v>0</v>
      </c>
      <c r="Z65" s="8">
        <v>0</v>
      </c>
      <c r="AA65" s="8">
        <v>0</v>
      </c>
      <c r="AB65" s="8">
        <v>0</v>
      </c>
    </row>
    <row r="66" spans="1:28" ht="75" x14ac:dyDescent="0.25">
      <c r="A66" s="2" t="s">
        <v>2</v>
      </c>
      <c r="B66" s="3">
        <v>20</v>
      </c>
      <c r="C66" s="3">
        <v>14</v>
      </c>
      <c r="D66" s="2" t="s">
        <v>423</v>
      </c>
      <c r="E66" s="3">
        <v>183510</v>
      </c>
      <c r="F66" s="3">
        <v>123</v>
      </c>
      <c r="G66" s="1" t="s">
        <v>14</v>
      </c>
      <c r="H66" s="3" t="s">
        <v>45</v>
      </c>
      <c r="I66" s="3" t="s">
        <v>46</v>
      </c>
      <c r="J66" s="2" t="s">
        <v>430</v>
      </c>
      <c r="K66" s="3" t="s">
        <v>431</v>
      </c>
      <c r="L66" s="3">
        <v>6300</v>
      </c>
      <c r="M66" s="2" t="s">
        <v>432</v>
      </c>
      <c r="N66" s="3" t="s">
        <v>433</v>
      </c>
      <c r="O66" s="1" t="s">
        <v>434</v>
      </c>
      <c r="P66" s="2" t="s">
        <v>435</v>
      </c>
      <c r="Q66" s="8">
        <v>0</v>
      </c>
      <c r="R66" s="8">
        <v>0</v>
      </c>
      <c r="S66" s="8">
        <v>0</v>
      </c>
      <c r="T66" s="8">
        <v>0</v>
      </c>
      <c r="U66" s="8">
        <v>0</v>
      </c>
      <c r="V66" s="8">
        <v>3350000</v>
      </c>
      <c r="W66" s="8">
        <v>0</v>
      </c>
      <c r="X66" s="8">
        <v>0</v>
      </c>
      <c r="Y66" s="8">
        <v>0</v>
      </c>
      <c r="Z66" s="8">
        <v>0</v>
      </c>
      <c r="AA66" s="8">
        <v>0</v>
      </c>
      <c r="AB66" s="8">
        <v>0</v>
      </c>
    </row>
    <row r="67" spans="1:28" ht="75" x14ac:dyDescent="0.25">
      <c r="A67" s="2" t="s">
        <v>1</v>
      </c>
      <c r="B67" s="3">
        <v>10</v>
      </c>
      <c r="C67" s="3">
        <v>15</v>
      </c>
      <c r="D67" s="2" t="s">
        <v>436</v>
      </c>
      <c r="E67" s="3">
        <v>185000</v>
      </c>
      <c r="F67" s="3">
        <v>949</v>
      </c>
      <c r="G67" s="1" t="s">
        <v>40</v>
      </c>
      <c r="H67" s="3" t="s">
        <v>45</v>
      </c>
      <c r="I67" s="3" t="s">
        <v>46</v>
      </c>
      <c r="J67" s="2" t="s">
        <v>437</v>
      </c>
      <c r="K67" s="3" t="s">
        <v>438</v>
      </c>
      <c r="L67" s="3">
        <v>6800</v>
      </c>
      <c r="M67" s="2" t="s">
        <v>439</v>
      </c>
      <c r="N67" s="3" t="s">
        <v>440</v>
      </c>
      <c r="O67" s="1" t="s">
        <v>441</v>
      </c>
      <c r="P67" s="2" t="s">
        <v>442</v>
      </c>
      <c r="Q67" s="8">
        <v>0</v>
      </c>
      <c r="R67" s="8">
        <v>0</v>
      </c>
      <c r="S67" s="8">
        <v>0</v>
      </c>
      <c r="T67" s="8">
        <v>780461508</v>
      </c>
      <c r="U67" s="8">
        <v>780461508</v>
      </c>
      <c r="V67" s="8">
        <v>0</v>
      </c>
      <c r="W67" s="8">
        <v>0</v>
      </c>
      <c r="X67" s="8">
        <v>0</v>
      </c>
      <c r="Y67" s="8">
        <v>0</v>
      </c>
      <c r="Z67" s="8">
        <v>0</v>
      </c>
      <c r="AA67" s="8">
        <v>0</v>
      </c>
      <c r="AB67" s="8">
        <v>0</v>
      </c>
    </row>
    <row r="68" spans="1:28" ht="135" x14ac:dyDescent="0.25">
      <c r="A68" s="2" t="s">
        <v>1</v>
      </c>
      <c r="B68" s="3">
        <v>10</v>
      </c>
      <c r="C68" s="3">
        <v>15</v>
      </c>
      <c r="D68" s="2" t="s">
        <v>436</v>
      </c>
      <c r="E68" s="3">
        <v>185000</v>
      </c>
      <c r="F68" s="3">
        <v>949</v>
      </c>
      <c r="G68" s="1" t="s">
        <v>40</v>
      </c>
      <c r="H68" s="3" t="s">
        <v>45</v>
      </c>
      <c r="I68" s="3" t="s">
        <v>46</v>
      </c>
      <c r="J68" s="2" t="s">
        <v>443</v>
      </c>
      <c r="K68" s="3" t="s">
        <v>444</v>
      </c>
      <c r="L68" s="3">
        <v>6400</v>
      </c>
      <c r="M68" s="2" t="s">
        <v>445</v>
      </c>
      <c r="N68" s="3" t="s">
        <v>446</v>
      </c>
      <c r="O68" s="1" t="s">
        <v>443</v>
      </c>
      <c r="P68" s="2" t="s">
        <v>447</v>
      </c>
      <c r="Q68" s="8">
        <v>0</v>
      </c>
      <c r="R68" s="8">
        <v>0</v>
      </c>
      <c r="S68" s="8">
        <v>0</v>
      </c>
      <c r="T68" s="8">
        <v>130000000</v>
      </c>
      <c r="U68" s="8">
        <v>130000000</v>
      </c>
      <c r="V68" s="8">
        <v>0</v>
      </c>
      <c r="W68" s="8">
        <v>0</v>
      </c>
      <c r="X68" s="8">
        <v>0</v>
      </c>
      <c r="Y68" s="8">
        <v>0</v>
      </c>
      <c r="Z68" s="8">
        <v>130000000</v>
      </c>
      <c r="AA68" s="8">
        <v>130000000</v>
      </c>
      <c r="AB68" s="8">
        <v>0</v>
      </c>
    </row>
    <row r="69" spans="1:28" ht="90" x14ac:dyDescent="0.25">
      <c r="A69" s="2" t="s">
        <v>1</v>
      </c>
      <c r="B69" s="3">
        <v>10</v>
      </c>
      <c r="C69" s="3">
        <v>15</v>
      </c>
      <c r="D69" s="2" t="s">
        <v>436</v>
      </c>
      <c r="E69" s="3">
        <v>185000</v>
      </c>
      <c r="F69" s="3">
        <v>949</v>
      </c>
      <c r="G69" s="1" t="s">
        <v>40</v>
      </c>
      <c r="H69" s="3" t="s">
        <v>45</v>
      </c>
      <c r="I69" s="3" t="s">
        <v>46</v>
      </c>
      <c r="J69" s="2" t="s">
        <v>448</v>
      </c>
      <c r="K69" s="3" t="s">
        <v>449</v>
      </c>
      <c r="L69" s="3">
        <v>6700</v>
      </c>
      <c r="M69" s="2" t="s">
        <v>450</v>
      </c>
      <c r="N69" s="3" t="s">
        <v>451</v>
      </c>
      <c r="O69" s="1" t="s">
        <v>452</v>
      </c>
      <c r="P69" s="2" t="s">
        <v>453</v>
      </c>
      <c r="Q69" s="8">
        <v>0</v>
      </c>
      <c r="R69" s="8">
        <v>0</v>
      </c>
      <c r="S69" s="8">
        <v>0</v>
      </c>
      <c r="T69" s="8">
        <v>218808753</v>
      </c>
      <c r="U69" s="8">
        <v>218808753</v>
      </c>
      <c r="V69" s="8">
        <v>91449317</v>
      </c>
      <c r="W69" s="8">
        <v>0</v>
      </c>
      <c r="X69" s="8">
        <v>0</v>
      </c>
      <c r="Y69" s="8">
        <v>0</v>
      </c>
      <c r="Z69" s="8">
        <v>0</v>
      </c>
      <c r="AA69" s="8">
        <v>0</v>
      </c>
      <c r="AB69" s="8">
        <v>0</v>
      </c>
    </row>
    <row r="70" spans="1:28" ht="90" x14ac:dyDescent="0.25">
      <c r="A70" s="2" t="s">
        <v>1</v>
      </c>
      <c r="B70" s="3">
        <v>10</v>
      </c>
      <c r="C70" s="3">
        <v>15</v>
      </c>
      <c r="D70" s="2" t="s">
        <v>436</v>
      </c>
      <c r="E70" s="3">
        <v>185000</v>
      </c>
      <c r="F70" s="3">
        <v>949</v>
      </c>
      <c r="G70" s="1" t="s">
        <v>40</v>
      </c>
      <c r="H70" s="3" t="s">
        <v>45</v>
      </c>
      <c r="I70" s="3" t="s">
        <v>46</v>
      </c>
      <c r="J70" s="2" t="s">
        <v>454</v>
      </c>
      <c r="K70" s="3" t="s">
        <v>455</v>
      </c>
      <c r="L70" s="3">
        <v>6500</v>
      </c>
      <c r="M70" s="2" t="s">
        <v>456</v>
      </c>
      <c r="N70" s="3" t="s">
        <v>457</v>
      </c>
      <c r="O70" s="1" t="s">
        <v>454</v>
      </c>
      <c r="P70" s="2" t="s">
        <v>458</v>
      </c>
      <c r="Q70" s="8">
        <v>0</v>
      </c>
      <c r="R70" s="8">
        <v>0</v>
      </c>
      <c r="S70" s="8">
        <v>0</v>
      </c>
      <c r="T70" s="8">
        <v>93063337</v>
      </c>
      <c r="U70" s="8">
        <v>93063337</v>
      </c>
      <c r="V70" s="8">
        <v>0</v>
      </c>
      <c r="W70" s="8">
        <v>0</v>
      </c>
      <c r="X70" s="8">
        <v>0</v>
      </c>
      <c r="Y70" s="8">
        <v>0</v>
      </c>
      <c r="Z70" s="8">
        <v>0</v>
      </c>
      <c r="AA70" s="8">
        <v>0</v>
      </c>
      <c r="AB70" s="8">
        <v>0</v>
      </c>
    </row>
    <row r="71" spans="1:28" ht="120" x14ac:dyDescent="0.25">
      <c r="A71" s="2" t="s">
        <v>1</v>
      </c>
      <c r="B71" s="3">
        <v>10</v>
      </c>
      <c r="C71" s="3">
        <v>15</v>
      </c>
      <c r="D71" s="2" t="s">
        <v>436</v>
      </c>
      <c r="E71" s="3">
        <v>185000</v>
      </c>
      <c r="F71" s="3">
        <v>949</v>
      </c>
      <c r="G71" s="1" t="s">
        <v>40</v>
      </c>
      <c r="H71" s="3" t="s">
        <v>45</v>
      </c>
      <c r="I71" s="3" t="s">
        <v>46</v>
      </c>
      <c r="J71" s="2" t="s">
        <v>459</v>
      </c>
      <c r="K71" s="3" t="s">
        <v>460</v>
      </c>
      <c r="L71" s="3">
        <v>7200</v>
      </c>
      <c r="M71" s="2" t="s">
        <v>461</v>
      </c>
      <c r="N71" s="3" t="s">
        <v>462</v>
      </c>
      <c r="O71" s="1" t="s">
        <v>463</v>
      </c>
      <c r="P71" s="2" t="s">
        <v>464</v>
      </c>
      <c r="Q71" s="8">
        <v>0</v>
      </c>
      <c r="R71" s="8">
        <v>0</v>
      </c>
      <c r="S71" s="8">
        <v>0</v>
      </c>
      <c r="T71" s="8">
        <v>73400000</v>
      </c>
      <c r="U71" s="8">
        <v>73400000</v>
      </c>
      <c r="V71" s="8">
        <v>0</v>
      </c>
      <c r="W71" s="8">
        <v>0</v>
      </c>
      <c r="X71" s="8">
        <v>0</v>
      </c>
      <c r="Y71" s="8">
        <v>0</v>
      </c>
      <c r="Z71" s="8">
        <v>0</v>
      </c>
      <c r="AA71" s="8">
        <v>0</v>
      </c>
      <c r="AB71" s="8">
        <v>0</v>
      </c>
    </row>
    <row r="72" spans="1:28" ht="75" x14ac:dyDescent="0.25">
      <c r="A72" s="2" t="s">
        <v>1</v>
      </c>
      <c r="B72" s="3">
        <v>10</v>
      </c>
      <c r="C72" s="3">
        <v>15</v>
      </c>
      <c r="D72" s="2" t="s">
        <v>436</v>
      </c>
      <c r="E72" s="3">
        <v>185000</v>
      </c>
      <c r="F72" s="3">
        <v>949</v>
      </c>
      <c r="G72" s="1" t="s">
        <v>40</v>
      </c>
      <c r="H72" s="3" t="s">
        <v>45</v>
      </c>
      <c r="I72" s="3" t="s">
        <v>46</v>
      </c>
      <c r="J72" s="2" t="s">
        <v>465</v>
      </c>
      <c r="K72" s="3" t="s">
        <v>466</v>
      </c>
      <c r="L72" s="3">
        <v>6600</v>
      </c>
      <c r="M72" s="2" t="s">
        <v>467</v>
      </c>
      <c r="N72" s="3" t="s">
        <v>468</v>
      </c>
      <c r="O72" s="1" t="s">
        <v>469</v>
      </c>
      <c r="P72" s="2" t="s">
        <v>470</v>
      </c>
      <c r="Q72" s="8">
        <v>16956290</v>
      </c>
      <c r="R72" s="8">
        <v>0</v>
      </c>
      <c r="S72" s="8">
        <v>0</v>
      </c>
      <c r="T72" s="8">
        <v>0</v>
      </c>
      <c r="U72" s="8">
        <v>0</v>
      </c>
      <c r="V72" s="8">
        <v>0</v>
      </c>
      <c r="W72" s="8">
        <v>0</v>
      </c>
      <c r="X72" s="8">
        <v>0</v>
      </c>
      <c r="Y72" s="8">
        <v>0</v>
      </c>
      <c r="Z72" s="8">
        <v>0</v>
      </c>
      <c r="AA72" s="8">
        <v>0</v>
      </c>
      <c r="AB72" s="8">
        <v>0</v>
      </c>
    </row>
    <row r="73" spans="1:28" ht="90" x14ac:dyDescent="0.25">
      <c r="A73" s="2" t="s">
        <v>1</v>
      </c>
      <c r="B73" s="3">
        <v>10</v>
      </c>
      <c r="C73" s="3">
        <v>15</v>
      </c>
      <c r="D73" s="2" t="s">
        <v>436</v>
      </c>
      <c r="E73" s="3">
        <v>185000</v>
      </c>
      <c r="F73" s="3">
        <v>949</v>
      </c>
      <c r="G73" s="1" t="s">
        <v>40</v>
      </c>
      <c r="H73" s="3" t="s">
        <v>45</v>
      </c>
      <c r="I73" s="3" t="s">
        <v>46</v>
      </c>
      <c r="J73" s="2" t="s">
        <v>471</v>
      </c>
      <c r="K73" s="3" t="s">
        <v>472</v>
      </c>
      <c r="L73" s="3">
        <v>6900</v>
      </c>
      <c r="M73" s="2" t="s">
        <v>473</v>
      </c>
      <c r="N73" s="3" t="s">
        <v>474</v>
      </c>
      <c r="O73" s="1" t="s">
        <v>471</v>
      </c>
      <c r="P73" s="2" t="s">
        <v>475</v>
      </c>
      <c r="Q73" s="8">
        <v>0</v>
      </c>
      <c r="R73" s="8">
        <v>0</v>
      </c>
      <c r="S73" s="8">
        <v>0</v>
      </c>
      <c r="T73" s="8">
        <v>145700000</v>
      </c>
      <c r="U73" s="8">
        <v>145700000</v>
      </c>
      <c r="V73" s="8">
        <v>0</v>
      </c>
      <c r="W73" s="8">
        <v>0</v>
      </c>
      <c r="X73" s="8">
        <v>0</v>
      </c>
      <c r="Y73" s="8">
        <v>0</v>
      </c>
      <c r="Z73" s="8">
        <v>0</v>
      </c>
      <c r="AA73" s="8">
        <v>0</v>
      </c>
      <c r="AB73" s="8">
        <v>0</v>
      </c>
    </row>
    <row r="74" spans="1:28" ht="135" x14ac:dyDescent="0.25">
      <c r="A74" s="2" t="s">
        <v>1</v>
      </c>
      <c r="B74" s="3">
        <v>10</v>
      </c>
      <c r="C74" s="3">
        <v>15</v>
      </c>
      <c r="D74" s="2" t="s">
        <v>436</v>
      </c>
      <c r="E74" s="3">
        <v>185000</v>
      </c>
      <c r="F74" s="3">
        <v>949</v>
      </c>
      <c r="G74" s="1" t="s">
        <v>40</v>
      </c>
      <c r="H74" s="3" t="s">
        <v>45</v>
      </c>
      <c r="I74" s="3" t="s">
        <v>46</v>
      </c>
      <c r="J74" s="2" t="s">
        <v>476</v>
      </c>
      <c r="K74" s="3" t="s">
        <v>477</v>
      </c>
      <c r="L74" s="3">
        <v>7000</v>
      </c>
      <c r="M74" s="2" t="s">
        <v>478</v>
      </c>
      <c r="N74" s="3" t="s">
        <v>479</v>
      </c>
      <c r="O74" s="1" t="s">
        <v>480</v>
      </c>
      <c r="P74" s="2" t="s">
        <v>481</v>
      </c>
      <c r="Q74" s="8">
        <v>0</v>
      </c>
      <c r="R74" s="8">
        <v>0</v>
      </c>
      <c r="S74" s="8">
        <v>0</v>
      </c>
      <c r="T74" s="8">
        <v>367000000</v>
      </c>
      <c r="U74" s="8">
        <v>367000000</v>
      </c>
      <c r="V74" s="8">
        <v>0</v>
      </c>
      <c r="W74" s="8">
        <v>0</v>
      </c>
      <c r="X74" s="8">
        <v>0</v>
      </c>
      <c r="Y74" s="8">
        <v>0</v>
      </c>
      <c r="Z74" s="8">
        <v>0</v>
      </c>
      <c r="AA74" s="8">
        <v>0</v>
      </c>
      <c r="AB74" s="8">
        <v>0</v>
      </c>
    </row>
    <row r="75" spans="1:28" ht="75" x14ac:dyDescent="0.25">
      <c r="A75" s="2" t="s">
        <v>1</v>
      </c>
      <c r="B75" s="3">
        <v>10</v>
      </c>
      <c r="C75" s="3">
        <v>15</v>
      </c>
      <c r="D75" s="2" t="s">
        <v>436</v>
      </c>
      <c r="E75" s="3">
        <v>185000</v>
      </c>
      <c r="F75" s="3">
        <v>949</v>
      </c>
      <c r="G75" s="1" t="s">
        <v>40</v>
      </c>
      <c r="H75" s="3" t="s">
        <v>45</v>
      </c>
      <c r="I75" s="3" t="s">
        <v>46</v>
      </c>
      <c r="J75" s="2" t="s">
        <v>482</v>
      </c>
      <c r="K75" s="3" t="s">
        <v>483</v>
      </c>
      <c r="L75" s="3">
        <v>7100</v>
      </c>
      <c r="M75" s="2" t="s">
        <v>484</v>
      </c>
      <c r="N75" s="3" t="s">
        <v>485</v>
      </c>
      <c r="O75" s="1" t="s">
        <v>482</v>
      </c>
      <c r="P75" s="2" t="s">
        <v>486</v>
      </c>
      <c r="Q75" s="8">
        <v>0</v>
      </c>
      <c r="R75" s="8">
        <v>0</v>
      </c>
      <c r="S75" s="8">
        <v>0</v>
      </c>
      <c r="T75" s="8">
        <v>13600000</v>
      </c>
      <c r="U75" s="8">
        <v>13600000</v>
      </c>
      <c r="V75" s="8">
        <v>0</v>
      </c>
      <c r="W75" s="8">
        <v>0</v>
      </c>
      <c r="X75" s="8">
        <v>0</v>
      </c>
      <c r="Y75" s="8">
        <v>0</v>
      </c>
      <c r="Z75" s="8">
        <v>8500000</v>
      </c>
      <c r="AA75" s="8">
        <v>8500000</v>
      </c>
      <c r="AB75" s="8">
        <v>0</v>
      </c>
    </row>
    <row r="76" spans="1:28" ht="60" x14ac:dyDescent="0.25">
      <c r="A76" s="2" t="s">
        <v>0</v>
      </c>
      <c r="B76" s="3">
        <v>11</v>
      </c>
      <c r="C76" s="3">
        <v>16</v>
      </c>
      <c r="D76" s="2" t="s">
        <v>487</v>
      </c>
      <c r="E76" s="3">
        <v>187000</v>
      </c>
      <c r="F76" s="3">
        <v>171</v>
      </c>
      <c r="G76" s="1" t="s">
        <v>16</v>
      </c>
      <c r="H76" s="3" t="s">
        <v>45</v>
      </c>
      <c r="I76" s="3" t="s">
        <v>46</v>
      </c>
      <c r="J76" s="2" t="s">
        <v>488</v>
      </c>
      <c r="K76" s="3" t="s">
        <v>489</v>
      </c>
      <c r="L76" s="3">
        <v>7900</v>
      </c>
      <c r="M76" s="2" t="s">
        <v>490</v>
      </c>
      <c r="N76" s="3" t="s">
        <v>491</v>
      </c>
      <c r="O76" s="1" t="s">
        <v>492</v>
      </c>
      <c r="P76" s="2" t="s">
        <v>493</v>
      </c>
      <c r="Q76" s="8">
        <v>0</v>
      </c>
      <c r="R76" s="8">
        <v>0</v>
      </c>
      <c r="S76" s="8">
        <v>0</v>
      </c>
      <c r="T76" s="8">
        <v>0</v>
      </c>
      <c r="U76" s="8">
        <v>0</v>
      </c>
      <c r="V76" s="8">
        <v>21600000</v>
      </c>
      <c r="W76" s="8">
        <v>0</v>
      </c>
      <c r="X76" s="8">
        <v>0</v>
      </c>
      <c r="Y76" s="8">
        <v>0</v>
      </c>
      <c r="Z76" s="8">
        <v>0</v>
      </c>
      <c r="AA76" s="8">
        <v>0</v>
      </c>
      <c r="AB76" s="8">
        <v>0</v>
      </c>
    </row>
    <row r="77" spans="1:28" x14ac:dyDescent="0.25">
      <c r="A77" s="5" t="s">
        <v>516</v>
      </c>
      <c r="B77" s="6"/>
      <c r="C77" s="6"/>
      <c r="D77" s="5"/>
      <c r="E77" s="6"/>
      <c r="F77" s="6"/>
      <c r="G77" s="7"/>
      <c r="H77" s="6"/>
      <c r="I77" s="6"/>
      <c r="J77" s="5"/>
      <c r="K77" s="6"/>
      <c r="L77" s="6"/>
      <c r="M77" s="5"/>
      <c r="N77" s="6"/>
      <c r="O77" s="7"/>
      <c r="P77" s="5"/>
      <c r="Q77" s="8">
        <f>SUBTOTAL(109,CapitalSummary_Output[2021 GF])</f>
        <v>22956290</v>
      </c>
      <c r="R77" s="8">
        <f>SUBTOTAL(109,CapitalSummary_Output[2021 9c Bonds])</f>
        <v>279470000</v>
      </c>
      <c r="S77" s="8">
        <f>SUBTOTAL(109,CapitalSummary_Output[2021 9d Bonds])</f>
        <v>396961854</v>
      </c>
      <c r="T77" s="8">
        <f>SUBTOTAL(109,CapitalSummary_Output[2021 Tax Supported Bonds])</f>
        <v>2242895806</v>
      </c>
      <c r="U77" s="8">
        <f>SUBTOTAL(109,CapitalSummary_Output[2021 Total Bonds])</f>
        <v>2919327660</v>
      </c>
      <c r="V77" s="8">
        <f>SUBTOTAL(109,CapitalSummary_Output[2021 Other NGF])</f>
        <v>434690213</v>
      </c>
      <c r="W77" s="8">
        <f>SUBTOTAL(109,CapitalSummary_Output[2022 GF])</f>
        <v>0</v>
      </c>
      <c r="X77" s="8">
        <f>SUBTOTAL(109,CapitalSummary_Output[2022 9c Bonds])</f>
        <v>0</v>
      </c>
      <c r="Y77" s="8">
        <f>SUBTOTAL(109,CapitalSummary_Output[2022 9d Bonds])</f>
        <v>0</v>
      </c>
      <c r="Z77" s="8">
        <f>SUBTOTAL(109,CapitalSummary_Output[2022 Tax Supported Bonds])</f>
        <v>194723500</v>
      </c>
      <c r="AA77" s="8">
        <f>SUBTOTAL(109,CapitalSummary_Output[2022 Total Bonds])</f>
        <v>194723500</v>
      </c>
      <c r="AB77" s="8">
        <f>SUBTOTAL(109,CapitalSummary_Output[2022 Other NGF])</f>
        <v>145512000</v>
      </c>
    </row>
  </sheetData>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l b i M T 8 a t r A S n A A A A + A A A A B I A H A B D b 2 5 m a W c v U G F j a 2 F n Z S 5 4 b W w g o h g A K K A U A A A A A A A A A A A A A A A A A A A A A A A A A A A A h Y 9 N D o I w G E S v Q r q n f y p R 8 l E W b i U x I R q 3 D V R o h G J o s d 7 N h U f y C p I o 6 s 7 l T N 4 k b x 6 3 O 6 T X t g k u q r e 6 M w l i m K J A m a I r t a k S N L h j u E S p g K 0 s T r J S w Q g b G 1 + t T l D t 3 D k m x H u P / Q x 3 f U U 4 p Y w c s k 1 e 1 K q V o T b W S V M o 9 F m V / 1 d I w P 4 l I z i O G F 6 w F c f z i A G Z a s i 0 + S J 8 N M Y U y E 8 J 6 6 F x Q 6 + E M u E u B z J F I O 8 X 4 g l Q S w M E F A A C A A g A l b i M T 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W 4 j E 8 o i k e 4 D g A A A B E A A A A T A B w A R m 9 y b X V s Y X M v U 2 V j d G l v b j E u b S C i G A A o o B Q A A A A A A A A A A A A A A A A A A A A A A A A A A A A r T k 0 u y c z P U w i G 0 I b W A F B L A Q I t A B Q A A g A I A J W 4 j E / G r a w E p w A A A P g A A A A S A A A A A A A A A A A A A A A A A A A A A A B D b 2 5 m a W c v U G F j a 2 F n Z S 5 4 b W x Q S w E C L Q A U A A I A C A C V u I x P D 8 r p q 6 Q A A A D p A A A A E w A A A A A A A A A A A A A A A A D z A A A A W 0 N v b n R l b n R f V H l w Z X N d L n h t b F B L A Q I t A B Q A A g A I A J W 4 j E 8 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X B 0 B S k O d P R K / l u b 1 n T H 9 G A A A A A A I A A A A A A A N m A A D A A A A A E A A A A D 6 z f D q i 9 H N E Q J 2 o o p h m b + U A A A A A B I A A A K A A A A A Q A A A A 7 d O I K T q Z 6 + f 7 Z 6 o G P O T W y l A A A A A t 6 o x x A a 4 g V f X E 1 0 T n g h 1 5 z E i H g y f m L b J c z f n Q K 1 p 5 w G C A j w M 5 g 8 P f M U / r + W w 7 9 c d a S h 7 8 F / j K o o 9 U W B Y W h x z M J E 2 Q S b D V Y U R A L 4 a / j A Y v N h Q A A A A 3 X B Y C c Y C m p i L h z z y 2 A b o e R 5 W J 9 Q = = < / D a t a M a s h u p > 
</file>

<file path=customXml/itemProps1.xml><?xml version="1.0" encoding="utf-8"?>
<ds:datastoreItem xmlns:ds="http://schemas.openxmlformats.org/officeDocument/2006/customXml" ds:itemID="{801E176E-FC05-452C-AFA2-9B315801967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Filters</vt:lpstr>
      <vt:lpstr>2020-2022_Capital_Summary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2019-12-13T14:27:43Z</dcterms:modified>
</cp:coreProperties>
</file>