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B-SB 29 Operating Amendments" sheetId="1" r:id="rId1"/>
    <sheet name="Filters" sheetId="2" r:id="rId2"/>
  </sheets>
  <definedNames>
    <definedName name="Slicer_Agency">#N/A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2" l="1"/>
  <c r="I4" i="2"/>
  <c r="E4" i="2"/>
  <c r="H4" i="2"/>
  <c r="G4" i="2"/>
  <c r="F4" i="2"/>
  <c r="Y2" i="1" l="1"/>
  <c r="X2" i="1"/>
  <c r="W2" i="1"/>
  <c r="V2" i="1"/>
  <c r="U2" i="1"/>
  <c r="T2" i="1"/>
  <c r="S2" i="1"/>
  <c r="R2" i="1"/>
  <c r="Q2" i="1"/>
  <c r="P2" i="1"/>
</calcChain>
</file>

<file path=xl/sharedStrings.xml><?xml version="1.0" encoding="utf-8"?>
<sst xmlns="http://schemas.openxmlformats.org/spreadsheetml/2006/main" count="755" uniqueCount="271">
  <si>
    <t>Secretarial Area</t>
  </si>
  <si>
    <t>Sec Area Sort</t>
  </si>
  <si>
    <t>Agency</t>
  </si>
  <si>
    <t>Agency Code</t>
  </si>
  <si>
    <t>Agency Title</t>
  </si>
  <si>
    <t>Agency Sort</t>
  </si>
  <si>
    <t>Chapter of Origin</t>
  </si>
  <si>
    <t>Budget Round</t>
  </si>
  <si>
    <t>Session</t>
  </si>
  <si>
    <t>Session Sort</t>
  </si>
  <si>
    <t>Type</t>
  </si>
  <si>
    <t>Type Sort</t>
  </si>
  <si>
    <t>Title</t>
  </si>
  <si>
    <t>Description</t>
  </si>
  <si>
    <t>FY 2021 GF</t>
  </si>
  <si>
    <t>FY 2022 GF</t>
  </si>
  <si>
    <t>FY 2021 NGF</t>
  </si>
  <si>
    <t>FY 2022 NGF</t>
  </si>
  <si>
    <t>FY 2021 GF Pos</t>
  </si>
  <si>
    <t>FY 2022 GF Pos</t>
  </si>
  <si>
    <t>FY 2021 NGF Pos</t>
  </si>
  <si>
    <t>FY 2022 NGF Pos</t>
  </si>
  <si>
    <t>FY 2021 Pos</t>
  </si>
  <si>
    <t>FY 2022 Pos</t>
  </si>
  <si>
    <t>Judicial</t>
  </si>
  <si>
    <t>111: Supreme Court</t>
  </si>
  <si>
    <t>Supreme Court</t>
  </si>
  <si>
    <t>Introduced Amendment</t>
  </si>
  <si>
    <t>Administration</t>
  </si>
  <si>
    <t>157: Compensation Board</t>
  </si>
  <si>
    <t>Compensation Board</t>
  </si>
  <si>
    <t>129: Department of Human Resource Management</t>
  </si>
  <si>
    <t>Department of Human Resource Management</t>
  </si>
  <si>
    <t>132: Department of Elections</t>
  </si>
  <si>
    <t>Department of Elections</t>
  </si>
  <si>
    <t>Agriculture and Forestry</t>
  </si>
  <si>
    <t>301: Department of Agriculture and Consumer Services</t>
  </si>
  <si>
    <t>Department of Agriculture and Consumer Services</t>
  </si>
  <si>
    <t>Commerce and Trade</t>
  </si>
  <si>
    <t>312: Economic Development Incentive Payments</t>
  </si>
  <si>
    <t>Economic Development Incentive Payments</t>
  </si>
  <si>
    <t>181: Department of Labor and Industry</t>
  </si>
  <si>
    <t>Department of Labor and Industry</t>
  </si>
  <si>
    <t>310: Virginia Economic Development Partnership</t>
  </si>
  <si>
    <t>Virginia Economic Development Partnership</t>
  </si>
  <si>
    <t>Education</t>
  </si>
  <si>
    <t>201: Department of Education, Central Office Operations</t>
  </si>
  <si>
    <t>Department of Education, Central Office Operations</t>
  </si>
  <si>
    <t>197: Direct Aid to Public Education</t>
  </si>
  <si>
    <t>Direct Aid to Public Education</t>
  </si>
  <si>
    <t>Update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</si>
  <si>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
</t>
  </si>
  <si>
    <t>Update Lottery proceeds for public education</t>
  </si>
  <si>
    <t>Update Lottery supported programs</t>
  </si>
  <si>
    <t xml:space="preserve">Adjusts funding for Lottery-funded programs based on actual and updated projections for participation.
</t>
  </si>
  <si>
    <t xml:space="preserve">Updates the cost of the Remedial Summer School Standards of Quality program to reflect actual data reported by local school divisions.
</t>
  </si>
  <si>
    <t>Update sales tax revenues for public education</t>
  </si>
  <si>
    <t>Update student enrollment projections</t>
  </si>
  <si>
    <t>Increase nongeneral fund appropriation</t>
  </si>
  <si>
    <t>246: University of Virginia's College at Wise</t>
  </si>
  <si>
    <t>University of Virginia's College at Wise</t>
  </si>
  <si>
    <t>Finance</t>
  </si>
  <si>
    <t>151: Department of Accounts</t>
  </si>
  <si>
    <t>Department of Accounts</t>
  </si>
  <si>
    <t>162: Department of Accounts Transfer Payments</t>
  </si>
  <si>
    <t>Department of Accounts Transfer Payments</t>
  </si>
  <si>
    <t>161: Department of Taxation</t>
  </si>
  <si>
    <t>Department of Taxation</t>
  </si>
  <si>
    <t>155: Treasury Board</t>
  </si>
  <si>
    <t>Treasury Board</t>
  </si>
  <si>
    <t>Recognize debt service savings</t>
  </si>
  <si>
    <t xml:space="preserve">Recognizes savings for debt service on bonds issued by the Virginia Public Building Authority and the Virginia College Building Authority for capital projects and higher education equipment authorized for bond financing as a result of recent refundings.
</t>
  </si>
  <si>
    <t>Health and Human Resources</t>
  </si>
  <si>
    <t>200: Children's Services Act</t>
  </si>
  <si>
    <t>Children's Services Act</t>
  </si>
  <si>
    <t>601: Department of Health</t>
  </si>
  <si>
    <t>Department of Health</t>
  </si>
  <si>
    <t>602: Department of Medical Assistance Services</t>
  </si>
  <si>
    <t>Department of Medical Assistance Services</t>
  </si>
  <si>
    <t>Adjust Health Care Fund appropriation</t>
  </si>
  <si>
    <t>Fund Family Access to Medical Insurance Security (FAMIS) utilization and inflation</t>
  </si>
  <si>
    <t>Fund Medicaid utilization and inflation</t>
  </si>
  <si>
    <t xml:space="preserve">Provides funding for the cost of Medicaid utilization and inflation as estimated in the most recent expenditure forecast. 
</t>
  </si>
  <si>
    <t>Fund medical assistance services for low-income children utilization and inflation</t>
  </si>
  <si>
    <t>Adjust Medicaid forecast to account for revised Medicare premiums</t>
  </si>
  <si>
    <t>720: Department of Behavioral Health and Developmental Services</t>
  </si>
  <si>
    <t>Department of Behavioral Health and Developmental Services</t>
  </si>
  <si>
    <t>790: Grants to Localities</t>
  </si>
  <si>
    <t>Grants to Localities</t>
  </si>
  <si>
    <t>792: Mental Health Treatment Centers</t>
  </si>
  <si>
    <t>Mental Health Treatment Centers</t>
  </si>
  <si>
    <t>Provide for increased pharmacy costs at state facilities</t>
  </si>
  <si>
    <t>765: Department of Social Services</t>
  </si>
  <si>
    <t>Department of Social Services</t>
  </si>
  <si>
    <t>Fund the Temporary Assistance for Needy Families forecast</t>
  </si>
  <si>
    <t xml:space="preserve">Transfers funding and positions between programs due to agency reorganization.
</t>
  </si>
  <si>
    <t>Appropriate federal funds for local staff and operations</t>
  </si>
  <si>
    <t>403: Department of Wildlife Resources</t>
  </si>
  <si>
    <t>Department of Wildlife Resources</t>
  </si>
  <si>
    <t>Public Safety and Homeland Security</t>
  </si>
  <si>
    <t>799: Department of Corrections</t>
  </si>
  <si>
    <t>Department of Corrections</t>
  </si>
  <si>
    <t>140: Department of Criminal Justice Services</t>
  </si>
  <si>
    <t>Department of Criminal Justice Services</t>
  </si>
  <si>
    <t>127: Department of Emergency Management</t>
  </si>
  <si>
    <t>Department of Emergency Management</t>
  </si>
  <si>
    <t>960: Department of Fire Programs</t>
  </si>
  <si>
    <t>Department of Fire Programs</t>
  </si>
  <si>
    <t>Transportation</t>
  </si>
  <si>
    <t>841: Department of Aviation</t>
  </si>
  <si>
    <t>Department of Aviation</t>
  </si>
  <si>
    <t>154: Department of Motor Vehicles</t>
  </si>
  <si>
    <t>Department of Motor Vehicles</t>
  </si>
  <si>
    <t>501: Department of Transportation</t>
  </si>
  <si>
    <t>Department of Transportation</t>
  </si>
  <si>
    <t>Central Appropriations</t>
  </si>
  <si>
    <t>995: Central Appropriations</t>
  </si>
  <si>
    <t>Session / Chapter</t>
  </si>
  <si>
    <t>See Filter Instructions Below</t>
  </si>
  <si>
    <t>Total, Filtered Records:</t>
  </si>
  <si>
    <t>2021 Positions</t>
  </si>
  <si>
    <t>2022 Positions</t>
  </si>
  <si>
    <t>2021 GF Dollars</t>
  </si>
  <si>
    <t>2022 GF Dollars</t>
  </si>
  <si>
    <t>2021 NGF Dollars</t>
  </si>
  <si>
    <t>2022 NGF Dollars</t>
  </si>
  <si>
    <t>HB/SB 29</t>
  </si>
  <si>
    <t>Caboose Bill</t>
  </si>
  <si>
    <t>2022 - HB/SB 29</t>
  </si>
  <si>
    <t>Revert Criminal Fund balances</t>
  </si>
  <si>
    <t xml:space="preserve">Reverts existing Criminal Fund balances that exceed anticipated expenditures back to the general fund.
</t>
  </si>
  <si>
    <t>Increase funding for Commonwealth of Virginia Learning Center (COVLC) upgrade</t>
  </si>
  <si>
    <t>Provide position for new state voter registration system</t>
  </si>
  <si>
    <t>Correct the deposit to the Wine Promotion Fund</t>
  </si>
  <si>
    <t>Eliminate funding for the Shipping and Logistics Custom Grant</t>
  </si>
  <si>
    <t xml:space="preserve">Removes funding provided for this grant payment due to changes in the payment schedule and performance agreement
</t>
  </si>
  <si>
    <t>Fund infrastructure commitments for economic development project in Wythe County</t>
  </si>
  <si>
    <t>Restore funding paid to Jefferson Lab</t>
  </si>
  <si>
    <t xml:space="preserve">Returns general fund appropriation to the Commonwealth Opportunity Fund that was previously diverted for a project at Jefferson Lab
</t>
  </si>
  <si>
    <t>Increase support for the Virginia Business-Ready Sites Program</t>
  </si>
  <si>
    <t>Remove obsolete Appropriation Act language</t>
  </si>
  <si>
    <t>Allow continued participation in the Child Care Subsidy Program</t>
  </si>
  <si>
    <t xml:space="preserve">Prohibits the Department of Education from setting a limit on the duration of time that families may participate in the Child Care Subsidy Program, subject to available funds.
</t>
  </si>
  <si>
    <t>Amend fiscal year 2022 No Loss language</t>
  </si>
  <si>
    <t>Provide additional general fund support for school employee retirement</t>
  </si>
  <si>
    <t xml:space="preserve">Increases general fund support for the employer share of school employee retirement contributions, and reduces Literary Fund support by the same amount.
</t>
  </si>
  <si>
    <t>Reflect updated projections for driver's license revenues supporting Basic Aid</t>
  </si>
  <si>
    <t xml:space="preserve">Adjusts funding for educational programs that are not included in the Standards of Quality. State or federal statutes or regulations mandate most categorical programs. These adjustments update the cost of continuing the current programs with the required data revisions.
</t>
  </si>
  <si>
    <t>Update compensation supplement</t>
  </si>
  <si>
    <t>Update Early Reading Intervention payments</t>
  </si>
  <si>
    <t>Update enrollment data for English as a Second Language</t>
  </si>
  <si>
    <t>Update No Loss payments</t>
  </si>
  <si>
    <t xml:space="preserve">Updates projected payments to school divisions for the No Loss Funding program after accounting for all other enrollment, program participation, and revenue adjustments.
</t>
  </si>
  <si>
    <t>Update Remedial Summer School program participation</t>
  </si>
  <si>
    <t xml:space="preserve">Updates the state cost for Direct Aid using enrollment projections based on the latest fall membership counts, which are lower than projected.
</t>
  </si>
  <si>
    <t>Update supplemental education programs</t>
  </si>
  <si>
    <t>Waive fiscal year 2021 Required Local Effort and Required Local Match</t>
  </si>
  <si>
    <t xml:space="preserve">Increases nongeneral fund appropriation to account for expected expenses based on grants received.
</t>
  </si>
  <si>
    <t>Update Cardinal Governance Committee language</t>
  </si>
  <si>
    <t>Appropriate supplemental deposit to the Revenue Reserve Fund</t>
  </si>
  <si>
    <t xml:space="preserve">Provides funding for a voluntary deposit to the Revenue Reserve Fund.
</t>
  </si>
  <si>
    <t>Provide for cost of implementing tax policy changes</t>
  </si>
  <si>
    <t>Authorize reappropriation of program balances</t>
  </si>
  <si>
    <t xml:space="preserve">Authorizes the reappropriation of program general fund balances at the end of the fiscal year.
</t>
  </si>
  <si>
    <t>Amend budget language for the Virginia Sexual and Domestic Violence Prevention fund</t>
  </si>
  <si>
    <t xml:space="preserve">Adds a sunset date on language to fund six identified organizations at designated funding levels, without competition, from either Rape Prevention and Education funds as allowable or from the Virginia Sexual and Domestic Violence Prevention Fund. Current language excludes more than 40 other sexual violence/domestic violence organizations from accessing these funds.
</t>
  </si>
  <si>
    <t xml:space="preserve">Amends appropriation act language to allow existing federal American Rescue Plan Act funding to be used to hire temporary staff to assist with an increase in drinking water construction projects.
</t>
  </si>
  <si>
    <t>Provide general funds one-time for COVID-19 response overtime costs</t>
  </si>
  <si>
    <t xml:space="preserve">Provides one-time general fund support to pay for overtime costs related to COVID-19 response efforts.
</t>
  </si>
  <si>
    <t>Restore unalloted funding for state match for the Drinking Water State Revolving Fund</t>
  </si>
  <si>
    <t>Eliminate remaining Medicaid and FAMIS program co-payments</t>
  </si>
  <si>
    <t>Exclude excess resources accumulated during the public health emergency (PHE) for long-term supports and services (LTSS) recipients</t>
  </si>
  <si>
    <t>Forgo state share of Childrens Hospital of The Kings Daughters disproportionate share hospitals repayments</t>
  </si>
  <si>
    <t xml:space="preserve">Adjusts funding for the FAMIS program to reflect the latest forecast of expenditures as projected by the Department of Medical Assistance Services.
</t>
  </si>
  <si>
    <t xml:space="preserve">Adjusts funding for the Commonwealth's Medicaid Children's Health Insurance Program (MCHIP) to reflect the latest expenditure forecast as projected by the Department of Medical Assistance Services.
</t>
  </si>
  <si>
    <t>Modernize critical information technology systems.</t>
  </si>
  <si>
    <t>Support supervision contract with Department of Corrections</t>
  </si>
  <si>
    <t xml:space="preserve">Provides additional funds for the memorandum of understanding with the Department of Corrections to provide supervision services to sexually violent predators on conditional release.
</t>
  </si>
  <si>
    <t>Continue implementation of crisis system transformation</t>
  </si>
  <si>
    <t xml:space="preserve">Provides funds for the operation of crisis assessment centers that have converted into crisis receiving centers, which provide a wider array of services.
</t>
  </si>
  <si>
    <t>Continue temporary facility contracts to address critical staffing shortages</t>
  </si>
  <si>
    <t xml:space="preserve">Provides one-time funds for the costs of temporary staffing contracts to address staffing shortages at state facilities.
</t>
  </si>
  <si>
    <t>Fund overtime Increases at state facilities</t>
  </si>
  <si>
    <t xml:space="preserve">Appropriates additional funding for the costs of overtime at state behavioral health facilities.
</t>
  </si>
  <si>
    <t>Provide funds for Eastern State Hospital emergency kitchen</t>
  </si>
  <si>
    <t xml:space="preserve">Provides funds for the costs of a temporary kitchen and other correlated space as a result of a sewer leak in the permanent kitchen. These funds will be alloted as necessary and any balances wll be reappropriated in the next fiscal year.
</t>
  </si>
  <si>
    <t>Add language requiring a market check for the replacement of the Virginia Case Management System</t>
  </si>
  <si>
    <t>Add language to create a criminal justice diversion program task force</t>
  </si>
  <si>
    <t>Adjust Temporary Assistance for Needy Families funding</t>
  </si>
  <si>
    <t>Appropriate child support enforcement non-matched incentive funds related to award increase</t>
  </si>
  <si>
    <t xml:space="preserve">Adjusts the child support enforcement non-matched incentive fund appropriation to align with the federal award increase.
</t>
  </si>
  <si>
    <t>Appropriate Medicaid expansion funding for state supported local worker salary increases</t>
  </si>
  <si>
    <t>Edit language for statewide resilience and trauma-informed services</t>
  </si>
  <si>
    <t>Fully fund the Division of Licensing Programs salary increase</t>
  </si>
  <si>
    <t xml:space="preserve">Fully funds the Division of Licensing Programs salary increase provided in Chapter 552. Funding splits for the division were calculated using 2021 data, but all child care nongeneral fund appropriation was transferred to the Department of Education, effective July 1, 2021, leaving a shortfall in funding for the state employee salary increase.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</si>
  <si>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</si>
  <si>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</si>
  <si>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 xml:space="preserve">Updates appropriation to properly account for the anticipated cost of providing mandated Temporary Assistance for Needy Families (TANF) benefits. Benefits include cash assistance payments, employment services and child care.
</t>
  </si>
  <si>
    <t>Modernize the child support information system</t>
  </si>
  <si>
    <t xml:space="preserve">Provides funding for the development of an updated child support information system.
</t>
  </si>
  <si>
    <t>Provide funding to United Community to address funding delay for the Family Achievement Program</t>
  </si>
  <si>
    <t xml:space="preserve">Provides additional general fund to United Community in fiscal year 2022 to account for a delay in funding the Family Achievement Program in fiscal year 2021.
</t>
  </si>
  <si>
    <t>Transfer funding and positions between programs due to agency reorganization</t>
  </si>
  <si>
    <t>Office of Natural and Historic Resources</t>
  </si>
  <si>
    <t>Deposit Watercraft Sales and Use Tax revenue</t>
  </si>
  <si>
    <t>Increase funding for inmate medical costs</t>
  </si>
  <si>
    <t>Provide five nongeneral fund-supported positions</t>
  </si>
  <si>
    <t xml:space="preserve">Authorizes five nongeneral fund positions, including one Coronavirus Emergency Supplemental Funding grant monitor, two crisis response positions, and two equity grant outreach coordinators.
</t>
  </si>
  <si>
    <t>Provide one general fund grant monitor position for CCCA/PSA grant program</t>
  </si>
  <si>
    <t xml:space="preserve">Authorizes one position to support the Comprehensive Community Corrections/Pre-trial Services Act grant program.
</t>
  </si>
  <si>
    <t>Provide additional Commonwealth Transportation funds</t>
  </si>
  <si>
    <t xml:space="preserve">Authorizes additional nongeneral fund appropriation to cover 2022 obligations.
</t>
  </si>
  <si>
    <t>Authorize procurement of aircraft to enhance long distance capabilities</t>
  </si>
  <si>
    <t>Add language related to license exemption for sale of transit buses</t>
  </si>
  <si>
    <t>Adjust current year appropriation</t>
  </si>
  <si>
    <t>Deposit general fund commitment to the Commonwealth Transportation Fund</t>
  </si>
  <si>
    <t>Authorize salary increase for state employees, adjunct faculty, and graduate teaching assistants</t>
  </si>
  <si>
    <t>Provide additional American Rescue Plan Act State and Local Fiscal Recovery Fund allocations</t>
  </si>
  <si>
    <t>Provide additional appropriation for other American Rescue Plan Act grants</t>
  </si>
  <si>
    <t>Provide one-time funding to the Economic Contingency Account</t>
  </si>
  <si>
    <t xml:space="preserve">Provides one-time funding to the Economic Contingency Account.
</t>
  </si>
  <si>
    <t>Provide funding to support recommended information technology disaster recovery improvements</t>
  </si>
  <si>
    <t xml:space="preserve">Provides funding to cover the cost of securing disaster recovery services through the Virginia Information Technologies Agency.
</t>
  </si>
  <si>
    <t xml:space="preserve">Increases general fund appropriation to support upgrade costs of the COVLC system. The system upgrade is needed to meet employee training mandates because the old system is no longer supported.
</t>
  </si>
  <si>
    <t>Update Categorical programs</t>
  </si>
  <si>
    <t>Hire temporary staff to perform regulatory functions in disbursing federal American Rescue Plan Act funding for drinking water projects</t>
  </si>
  <si>
    <t xml:space="preserve">Increases the amount of Watercraft Sales and Use tax collections transferred to the Game Protection Fund
</t>
  </si>
  <si>
    <t>Provide funding increase for ImageTrend</t>
  </si>
  <si>
    <t xml:space="preserve">Provides funding to support a cloud-based IT system used by the agency's State Fire Marshal's Office.
</t>
  </si>
  <si>
    <t>Reflect one-time savings in higher education credit card rebates and interest earnings</t>
  </si>
  <si>
    <t xml:space="preserve">Reflects one-time savings in higher education credit card rebates and interest earnings. Credit card rebates and interest earnings were lower than originally anticipated.
</t>
  </si>
  <si>
    <t>HB/SB 29 Introduced Operating Amendments (2022 Session)</t>
  </si>
  <si>
    <t>Filters for HB/SB 29 Introduced Operating Amendments (2022 Session)</t>
  </si>
  <si>
    <t xml:space="preserve">Provides funding for one compliance administrator position to serve as a subject matter expert and oversee the new statewide voter registration system's contract compliance management.  
</t>
  </si>
  <si>
    <t xml:space="preserve">Increases the deposit to the Virginia Wine Promotion Fund to match actual wine and cider liter tax collections. Collections attributable to Virginia wine and cider are required to be deposited to the Wine Promotion Fund pursuant to Section 4.1-235, Code of Virginia.
</t>
  </si>
  <si>
    <t xml:space="preserve">Provides appropriation to meet the commitments made to upgrade infrastructure at Progress Park in Wythe County
</t>
  </si>
  <si>
    <t xml:space="preserve">Removes language requiring the agency to report on a paid sick leave program; the legislation establishing the program did not pass.  
</t>
  </si>
  <si>
    <t xml:space="preserve">Adjusts general and nongeneral fund support for Basic Aid based on updated projections for revenue from driver's license renewal fees. A portion of the fee for driver's licenses supports the cost of driver education programs in local school divisions. 
</t>
  </si>
  <si>
    <t xml:space="preserve">Updates the state cost of the fiscal year 2022 compensation supplement based on actual school division participation. 
</t>
  </si>
  <si>
    <t xml:space="preserve">Updates the state cost of the Early Reading Intervention program based on actual performance on the Phonological Awareness Literacy Screening (PALS) or state-approved diagnostic test. 
</t>
  </si>
  <si>
    <t xml:space="preserve">Updates the cost of the English as a Second Language Standards of Quality program to reflect the number of students with limited English proficiency reported by local school divisions. 
</t>
  </si>
  <si>
    <t xml:space="preserve">Adjusts funding to reflect an increase in the estimate of Lottery proceeds from $690.9 million to $843.4 million. 
</t>
  </si>
  <si>
    <t xml:space="preserve">Updates funding provided to local school divisions based on the November 2021 sales tax forecast. 
</t>
  </si>
  <si>
    <t xml:space="preserve">Updates state support for National Board Certified Teacher bonuses based on the projected number of teachers eligible for this bonus in fiscal year 2022. 
</t>
  </si>
  <si>
    <t xml:space="preserve">Provides language that retroactively waives fiscal year 2021 local effort and local match requirements due to the impact of the COVID-19 pandemic on local school division spending in the 2020-2021 school year.
</t>
  </si>
  <si>
    <t xml:space="preserve">Updates language establishing the Cardinal Governance Committee, which will evaluate and recommend expansion options for the Cardinal Financials and Human Capital Management (HCM) applications, and adds a $12.0 million working capital advance for Cardinal program start-up funding. 
</t>
  </si>
  <si>
    <t xml:space="preserve">Provides for the administrative costs of implementing tax policy changes proposed in the budget bill. 
</t>
  </si>
  <si>
    <t xml:space="preserve">Modifies the appropriation for the Virginia Health Care Fund to reflect the latest revenue estimates. Revenue from the Master Settlement Agreement (MSA) is expected to remain unchanged in FY 2022.  Tobacco taxes are projected to increase by $0.8 million in 2022 based on the Department of Taxation's revised forecast which assumes that a decline in cigarette taxes will be offset by other tobacco products revenue.  FY 2022 pharmacy rebate estimates are not being adjusted; however, Medicaid recoveries are expected to increase by $39.5 million due to one time deposits.  The largest driver of current year revenue growth is a $92.5 million prior year balance in the fund.  This revenue was largely attributable to larger than expected MSA payments in FY 2021 and a return of $54.8 million associated with the managed care profit cap.  Since the fund is used as state match for Medicaid, any change in revenue to the fund impacts general fund support for Medicaid.
</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</si>
  <si>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B and D rates for effective January 1, 2022.  The forecast assumed 5% as assumed for Part A, 6.73%for Part B, and 4.86% for Part D; however the actual rates are 5.9%, 14.5%, and 7.31% respectively.
</t>
  </si>
  <si>
    <t xml:space="preserve">Eliminates remaining co-payment requirements for children in the Family Access to Medical Insurance Security (FAMIS) managed care program and for adults in fee-for-service (FFS) Medicaid.  This action is effective April 1, 2022 or upon expiration of the federal public health emergency related to the Coronavirus Disease 2019 (COVID-19) pandemic, whichever is earlier.
</t>
  </si>
  <si>
    <t xml:space="preserve">Allows for the exclusion of resources accumulated by individuals receiving LTSS for a period of 12 months after the end of the federal PHE.  Federal rules prohibited Virginia from increasing patient pay associated with changes implemented during the PHE.  Therefore, some LTSS recipients may have accumulated excess resources and would be at risk for losing Medicaid eligibility at the end of the federal PHE.
</t>
  </si>
  <si>
    <t xml:space="preserve">Provides funds for interoperability and data exchange with Community Services Boards in order to improve efficiency and increase reporting capabilities.
</t>
  </si>
  <si>
    <t xml:space="preserve">Provides funds for the rising costs of pharmaceuticals at state facilities. 
</t>
  </si>
  <si>
    <t xml:space="preserve">Requires the agency to perform a thorough market check in accordance with Virginia Information Technology Agency requirements before starting development of a replacement for the Virginia Case Management System.
</t>
  </si>
  <si>
    <t xml:space="preserve">Adds language to create a criminal justice diversion task force responsible for studying effective types of diversion tools for use in local criminal justice diversion programs.
</t>
  </si>
  <si>
    <t xml:space="preserve">Reduces funding for some Temporary Assistance for Needy Families grant activities, based on previous years' spending, in order to prevent an annual structural deficit in funding compared to spending.
</t>
  </si>
  <si>
    <t xml:space="preserve">Funds the nongeneral fund portion of the salary increase state-supported local employees received in Chapter 552 and increases the federal appropriation for pass through funding at local departments of social services.
</t>
  </si>
  <si>
    <t xml:space="preserve">Funds the nongeneral fund portion of the salary increase state-supported local employees received in Chapter 552.
</t>
  </si>
  <si>
    <t xml:space="preserve">Edits language appropriating State and Local Relief Funds for trauma-informed care networks.
</t>
  </si>
  <si>
    <t xml:space="preserve">Provides funding for increased medical costs based on updated projections.  
</t>
  </si>
  <si>
    <t xml:space="preserve">Provides language to authorize the purchase of a replacement jet aircraft for one of the agency's 2007 King Air 350 aircraft.
</t>
  </si>
  <si>
    <t xml:space="preserve">Adjusts nongeneral fund appropriation amounts to conform to final program amounts in the FY 2022 VDOT budget approved by the Commonwealth Transportation Board in June 2021 and to make relevant adjustments based on the November 2021 Commonwealth Transportation Fund (CTF) revenue forecast and the federal Infrastructure Investment and Jobs Act (IIJA) signed into law on November 15, 2021.
</t>
  </si>
  <si>
    <t xml:space="preserve">Provides for the deposit to the Commonwealth Transportation Fund of 67 percent of the remaining amount of the FY 2021 general fund balance that is not otherwise restricted, committed, or assigned for other usage in accordance with § 2.2-1514 of the Code of Virginia.  The funding will be allocated to nonrecurring transportation expenditures. 
</t>
  </si>
  <si>
    <t xml:space="preserve">Authorizes a five percent increase in salary for state employees and a five percent increase in base pay for adjunct faculty and graduate teaching assistants at public institutions of higher education, effective June 10, 2022. The salary actions are contingent upon funding being included in the 2022 Appropriation Act. A companion amendment in the budget bill for the 2022-2024 biennium, as introduced, includes the funding to support these salary actions.
</t>
  </si>
  <si>
    <t xml:space="preserve">Provides additional appropriation for American Rescue Plan Act State and Local Fiscal Recovery Fund initiatives in the current fiscal year.
</t>
  </si>
  <si>
    <t xml:space="preserve">Provides additional appropriation for American Rescue Plan Act grants other than the State and Local Fiscal Recovery Fund.
</t>
  </si>
  <si>
    <t xml:space="preserve">Provides funding to support the Virginia Business-Ready Sites Program, which promotes development and characterization of sites to enhance the Commonwealth’s infrastructure and promote its competitive business environment
</t>
  </si>
  <si>
    <t xml:space="preserve">Requires the Department of Education’s fiscal year 2022 calculations for No Loss payments to account for one-time events that may have artificially inflated projected data.
</t>
  </si>
  <si>
    <t xml:space="preserve">Increases the general fund appropriation used as match to draw down the U.S. Environmental Protection Agency's grant funds for the Drinking Water Revolving Fund Grant. It also increases the nongeneral fund appropriation necessary to keep pace with the reimbursement and payment trends of the Environmental Protection Agency’s Safe Drinking Water Grant.
</t>
  </si>
  <si>
    <t xml:space="preserve">Allows the Children’s Hospital of The King’s Daughters (CHKD) to retain the state share of any federal disproportionate share hospitals (DSH) repayments for the period of June 2, 2017 through June 30, 2020. This action is limited to refunds required under federal court decisions in connection to calculation of members with dual eligibility or third-party liability. 
</t>
  </si>
  <si>
    <t xml:space="preserve">Adds language specifying that bus manufacturers that offer to sell, display, or permit the display of sale of transit buses in Virginia are not required to obtain a manufacturers’ and dealers’ license from the Virginia Department of Motor Vehicles.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</si>
</sst>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6"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78909C"/>
        <bgColor indexed="64"/>
      </patternFill>
    </fill>
  </fills>
  <borders count="7">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s>
  <cellStyleXfs count="1">
    <xf numFmtId="0" fontId="0" fillId="0" borderId="0"/>
  </cellStyleXfs>
  <cellXfs count="23">
    <xf numFmtId="0" fontId="0" fillId="0" borderId="0" xfId="0"/>
    <xf numFmtId="0" fontId="0" fillId="0" borderId="1" xfId="0"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top"/>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0" xfId="0" applyAlignment="1">
      <alignment horizontal="center" vertical="top" wrapText="1"/>
    </xf>
    <xf numFmtId="6" fontId="1" fillId="0" borderId="0" xfId="0" applyNumberFormat="1" applyFont="1"/>
    <xf numFmtId="4" fontId="1" fillId="0" borderId="0" xfId="0" applyNumberFormat="1" applyFont="1"/>
    <xf numFmtId="0" fontId="0" fillId="0" borderId="2" xfId="0" applyFont="1" applyBorder="1" applyAlignment="1">
      <alignment vertical="top" wrapText="1"/>
    </xf>
    <xf numFmtId="0" fontId="1" fillId="0" borderId="0" xfId="0" applyFont="1"/>
    <xf numFmtId="0" fontId="2" fillId="0" borderId="0" xfId="0" applyFont="1"/>
    <xf numFmtId="0" fontId="1" fillId="2" borderId="5" xfId="0" applyFont="1" applyFill="1" applyBorder="1" applyAlignment="1">
      <alignment horizontal="center" vertical="top" wrapText="1"/>
    </xf>
    <xf numFmtId="0" fontId="0" fillId="0" borderId="0" xfId="0" applyFont="1" applyAlignment="1">
      <alignment horizontal="left" indent="1"/>
    </xf>
    <xf numFmtId="0" fontId="3"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4" fillId="0" borderId="0" xfId="0" applyFont="1"/>
    <xf numFmtId="6" fontId="5" fillId="0" borderId="1" xfId="0" applyNumberFormat="1" applyFont="1" applyBorder="1" applyAlignment="1">
      <alignment horizontal="right" vertical="top" wrapText="1"/>
    </xf>
    <xf numFmtId="4" fontId="5" fillId="0" borderId="1" xfId="0" applyNumberFormat="1" applyFont="1" applyBorder="1" applyAlignment="1">
      <alignment horizontal="right" vertical="top" wrapText="1"/>
    </xf>
    <xf numFmtId="4" fontId="5" fillId="0" borderId="3" xfId="0" applyNumberFormat="1" applyFont="1" applyBorder="1" applyAlignment="1">
      <alignment horizontal="right" vertical="top" wrapText="1"/>
    </xf>
  </cellXfs>
  <cellStyles count="1">
    <cellStyle name="Normal" xfId="0" builtinId="0"/>
  </cellStyles>
  <dxfs count="39">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4" formatCode="#,##0.0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0" formatCode="General"/>
      <alignment horizontal="center"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right" vertical="top" textRotation="0" wrapText="1" indent="0" justifyLastLine="0" shrinkToFit="0" readingOrder="0"/>
    </dxf>
    <dxf>
      <border outline="0">
        <bottom style="medium">
          <color rgb="FFCCCCCC"/>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69850</xdr:colOff>
      <xdr:row>4</xdr:row>
      <xdr:rowOff>19051</xdr:rowOff>
    </xdr:from>
    <xdr:to>
      <xdr:col>6</xdr:col>
      <xdr:colOff>177800</xdr:colOff>
      <xdr:row>15</xdr:row>
      <xdr:rowOff>57150</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69850" y="755651"/>
              <a:ext cx="4667250" cy="2063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222250</xdr:colOff>
      <xdr:row>4</xdr:row>
      <xdr:rowOff>25400</xdr:rowOff>
    </xdr:from>
    <xdr:to>
      <xdr:col>15</xdr:col>
      <xdr:colOff>82550</xdr:colOff>
      <xdr:row>22</xdr:row>
      <xdr:rowOff>76200</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781550" y="762000"/>
              <a:ext cx="6832600" cy="3365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0</xdr:col>
      <xdr:colOff>46265</xdr:colOff>
      <xdr:row>15</xdr:row>
      <xdr:rowOff>105530</xdr:rowOff>
    </xdr:from>
    <xdr:to>
      <xdr:col>6</xdr:col>
      <xdr:colOff>6048</xdr:colOff>
      <xdr:row>28</xdr:row>
      <xdr:rowOff>60685</xdr:rowOff>
    </xdr:to>
    <xdr:sp macro="" textlink="">
      <xdr:nvSpPr>
        <xdr:cNvPr id="6" name="TextBox 5"/>
        <xdr:cNvSpPr txBox="1"/>
      </xdr:nvSpPr>
      <xdr:spPr>
        <a:xfrm>
          <a:off x="46265" y="2917673"/>
          <a:ext cx="4713212" cy="2392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HB/SB 29 Operating Amendments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a:t>
          </a:r>
          <a:r>
            <a:rPr lang="en-US" sz="1100" b="0" baseline="0">
              <a:solidFill>
                <a:schemeClr val="dk1"/>
              </a:solidFill>
              <a:effectLst/>
              <a:latin typeface="+mn-lt"/>
              <a:ea typeface="+mn-ea"/>
              <a:cs typeface="+mn-cs"/>
            </a:rPr>
            <a:t>HB/SB 29 Operating Amendments</a:t>
          </a:r>
          <a:r>
            <a:rPr lang="en-US" sz="1100" b="0" u="none" baseline="0"/>
            <a:t> tab to view filtered information</a:t>
          </a:r>
        </a:p>
        <a:p>
          <a:endParaRPr lang="en-US" sz="1100" b="0" u="none" baseline="0"/>
        </a:p>
        <a:p>
          <a:endParaRPr lang="en-US" sz="1100" b="0" u="none"/>
        </a:p>
      </xdr:txBody>
    </xdr:sp>
    <xdr:clientData/>
  </xdr:twoCellAnchor>
  <xdr:twoCellAnchor editAs="oneCell">
    <xdr:from>
      <xdr:col>2</xdr:col>
      <xdr:colOff>243719</xdr:colOff>
      <xdr:row>21</xdr:row>
      <xdr:rowOff>41578</xdr:rowOff>
    </xdr:from>
    <xdr:to>
      <xdr:col>2</xdr:col>
      <xdr:colOff>462724</xdr:colOff>
      <xdr:row>22</xdr:row>
      <xdr:rowOff>159229</xdr:rowOff>
    </xdr:to>
    <xdr:pic>
      <xdr:nvPicPr>
        <xdr:cNvPr id="7" name="Picture 6"/>
        <xdr:cNvPicPr>
          <a:picLocks noChangeAspect="1"/>
        </xdr:cNvPicPr>
      </xdr:nvPicPr>
      <xdr:blipFill>
        <a:blip xmlns:r="http://schemas.openxmlformats.org/officeDocument/2006/relationships" r:embed="rId1"/>
        <a:stretch>
          <a:fillRect/>
        </a:stretch>
      </xdr:blipFill>
      <xdr:spPr>
        <a:xfrm>
          <a:off x="1550005" y="3978578"/>
          <a:ext cx="219005" cy="305128"/>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s>
</file>

<file path=xl/tables/table1.xml><?xml version="1.0" encoding="utf-8"?>
<table xmlns="http://schemas.openxmlformats.org/spreadsheetml/2006/main" id="1" name="Tbl_OpSummary" displayName="Tbl_OpSummary" ref="A3:Y83" totalsRowShown="0" headerRowDxfId="29" dataDxfId="27" headerRowBorderDxfId="28" tableBorderDxfId="26" totalsRowBorderDxfId="25">
  <autoFilter ref="A3:Y83"/>
  <sortState ref="A4:Y83">
    <sortCondition ref="B4:B83"/>
    <sortCondition ref="F4:F83"/>
    <sortCondition ref="J4:J83"/>
    <sortCondition ref="M4:M83"/>
    <sortCondition ref="N4:N83"/>
  </sortState>
  <tableColumns count="25">
    <tableColumn id="1" name="Secretarial Area" dataDxfId="24"/>
    <tableColumn id="2" name="Sec Area Sort" dataDxfId="23"/>
    <tableColumn id="3" name="Agency" dataDxfId="22"/>
    <tableColumn id="4" name="Agency Code" dataDxfId="21"/>
    <tableColumn id="5" name="Agency Title" dataDxfId="20"/>
    <tableColumn id="6" name="Agency Sort" dataDxfId="19"/>
    <tableColumn id="7" name="Chapter of Origin" dataDxfId="18"/>
    <tableColumn id="8" name="Budget Round" dataDxfId="17"/>
    <tableColumn id="9" name="Session" dataDxfId="16"/>
    <tableColumn id="10" name="Session Sort" dataDxfId="15"/>
    <tableColumn id="25" name="Session / Chapter" dataDxfId="14"/>
    <tableColumn id="11" name="Type" dataDxfId="13"/>
    <tableColumn id="12" name="Type Sort" dataDxfId="12"/>
    <tableColumn id="13" name="Title" dataDxfId="11"/>
    <tableColumn id="14" name="Description" dataDxfId="10"/>
    <tableColumn id="15" name="FY 2021 GF" dataDxfId="9"/>
    <tableColumn id="16" name="FY 2022 GF" dataDxfId="8"/>
    <tableColumn id="17" name="FY 2021 NGF" dataDxfId="7"/>
    <tableColumn id="18" name="FY 2022 NGF" dataDxfId="6"/>
    <tableColumn id="19" name="FY 2021 GF Pos" dataDxfId="5"/>
    <tableColumn id="20" name="FY 2022 GF Pos" dataDxfId="4"/>
    <tableColumn id="21" name="FY 2021 NGF Pos" dataDxfId="3"/>
    <tableColumn id="22" name="FY 2022 NGF Pos" dataDxfId="2"/>
    <tableColumn id="23" name="FY 2021 Pos" dataDxfId="1"/>
    <tableColumn id="24" name="FY 2022 Po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3"/>
  <sheetViews>
    <sheetView showGridLines="0" tabSelected="1" workbookViewId="0">
      <pane xSplit="14" ySplit="3" topLeftCell="O4" activePane="bottomRight" state="frozen"/>
      <selection pane="topRight" activeCell="O1" sqref="O1"/>
      <selection pane="bottomLeft" activeCell="A4" sqref="A4"/>
      <selection pane="bottomRight" activeCell="A4" sqref="A4"/>
    </sheetView>
  </sheetViews>
  <sheetFormatPr defaultRowHeight="15" x14ac:dyDescent="0.25"/>
  <cols>
    <col min="1" max="1" width="16.42578125" customWidth="1"/>
    <col min="2" max="2" width="14.5703125" hidden="1" customWidth="1"/>
    <col min="3" max="3" width="21.140625" customWidth="1"/>
    <col min="4" max="4" width="14.140625" hidden="1" customWidth="1"/>
    <col min="5" max="5" width="42.7109375" hidden="1" customWidth="1"/>
    <col min="6" max="6" width="13.42578125" hidden="1" customWidth="1"/>
    <col min="7" max="7" width="12.140625" hidden="1" customWidth="1"/>
    <col min="8" max="8" width="11" hidden="1" customWidth="1"/>
    <col min="9" max="9" width="12.140625" hidden="1" customWidth="1"/>
    <col min="10" max="11" width="13.85546875" hidden="1" customWidth="1"/>
    <col min="12" max="12" width="16.85546875" customWidth="1"/>
    <col min="13" max="13" width="11.28515625" hidden="1" customWidth="1"/>
    <col min="14" max="14" width="22.85546875" customWidth="1"/>
    <col min="15" max="15" width="40.85546875" customWidth="1"/>
    <col min="16" max="19" width="16.28515625" customWidth="1"/>
    <col min="20" max="23" width="11.7109375" hidden="1" customWidth="1"/>
    <col min="24" max="25" width="11.7109375" customWidth="1"/>
  </cols>
  <sheetData>
    <row r="1" spans="1:25" ht="15.75" x14ac:dyDescent="0.25">
      <c r="A1" s="12" t="s">
        <v>231</v>
      </c>
    </row>
    <row r="2" spans="1:25" x14ac:dyDescent="0.25">
      <c r="A2" s="19"/>
      <c r="P2" s="8">
        <f>SUBTOTAL(109,Tbl_OpSummary[FY 2021 GF])</f>
        <v>0</v>
      </c>
      <c r="Q2" s="8">
        <f>SUBTOTAL(109,Tbl_OpSummary[FY 2022 GF])</f>
        <v>-75802395</v>
      </c>
      <c r="R2" s="8">
        <f>SUBTOTAL(109,Tbl_OpSummary[FY 2021 NGF])</f>
        <v>0</v>
      </c>
      <c r="S2" s="8">
        <f>SUBTOTAL(109,Tbl_OpSummary[FY 2022 NGF])</f>
        <v>1978624144</v>
      </c>
      <c r="T2" s="9">
        <f>SUBTOTAL(109,Tbl_OpSummary[FY 2021 GF Pos])</f>
        <v>0</v>
      </c>
      <c r="U2" s="9">
        <f>SUBTOTAL(109,Tbl_OpSummary[FY 2022 GF Pos])</f>
        <v>2</v>
      </c>
      <c r="V2" s="9">
        <f>SUBTOTAL(109,Tbl_OpSummary[FY 2021 NGF Pos])</f>
        <v>0</v>
      </c>
      <c r="W2" s="9">
        <f>SUBTOTAL(109,Tbl_OpSummary[FY 2022 NGF Pos])</f>
        <v>16</v>
      </c>
      <c r="X2" s="9">
        <f>SUBTOTAL(109,Tbl_OpSummary[FY 2021 Pos])</f>
        <v>0</v>
      </c>
      <c r="Y2" s="9">
        <f>SUBTOTAL(109,Tbl_OpSummary[FY 2022 Pos])</f>
        <v>18</v>
      </c>
    </row>
    <row r="3" spans="1:25" s="7" customFormat="1" ht="30.75" thickBot="1" x14ac:dyDescent="0.3">
      <c r="A3" s="4" t="s">
        <v>0</v>
      </c>
      <c r="B3" s="5" t="s">
        <v>1</v>
      </c>
      <c r="C3" s="13" t="s">
        <v>2</v>
      </c>
      <c r="D3" s="5" t="s">
        <v>3</v>
      </c>
      <c r="E3" s="5" t="s">
        <v>4</v>
      </c>
      <c r="F3" s="5" t="s">
        <v>5</v>
      </c>
      <c r="G3" s="5" t="s">
        <v>6</v>
      </c>
      <c r="H3" s="5" t="s">
        <v>7</v>
      </c>
      <c r="I3" s="5" t="s">
        <v>8</v>
      </c>
      <c r="J3" s="5" t="s">
        <v>9</v>
      </c>
      <c r="K3" s="5" t="s">
        <v>117</v>
      </c>
      <c r="L3" s="5" t="s">
        <v>10</v>
      </c>
      <c r="M3" s="5" t="s">
        <v>11</v>
      </c>
      <c r="N3" s="5" t="s">
        <v>12</v>
      </c>
      <c r="O3" s="5" t="s">
        <v>13</v>
      </c>
      <c r="P3" s="5" t="s">
        <v>14</v>
      </c>
      <c r="Q3" s="5" t="s">
        <v>15</v>
      </c>
      <c r="R3" s="5" t="s">
        <v>16</v>
      </c>
      <c r="S3" s="5" t="s">
        <v>17</v>
      </c>
      <c r="T3" s="5" t="s">
        <v>18</v>
      </c>
      <c r="U3" s="5" t="s">
        <v>19</v>
      </c>
      <c r="V3" s="5" t="s">
        <v>20</v>
      </c>
      <c r="W3" s="5" t="s">
        <v>21</v>
      </c>
      <c r="X3" s="5" t="s">
        <v>22</v>
      </c>
      <c r="Y3" s="6" t="s">
        <v>23</v>
      </c>
    </row>
    <row r="4" spans="1:25" ht="60.75" thickBot="1" x14ac:dyDescent="0.3">
      <c r="A4" s="10" t="s">
        <v>24</v>
      </c>
      <c r="B4" s="1">
        <v>2</v>
      </c>
      <c r="C4" s="2" t="s">
        <v>25</v>
      </c>
      <c r="D4" s="1">
        <v>111</v>
      </c>
      <c r="E4" s="3" t="s">
        <v>26</v>
      </c>
      <c r="F4" s="1">
        <v>34000</v>
      </c>
      <c r="G4" s="1" t="s">
        <v>126</v>
      </c>
      <c r="H4" s="1" t="s">
        <v>127</v>
      </c>
      <c r="I4" s="1">
        <v>2022</v>
      </c>
      <c r="J4" s="1">
        <v>2022</v>
      </c>
      <c r="K4" s="1" t="s">
        <v>128</v>
      </c>
      <c r="L4" s="2" t="s">
        <v>27</v>
      </c>
      <c r="M4" s="1">
        <v>30</v>
      </c>
      <c r="N4" s="2" t="s">
        <v>129</v>
      </c>
      <c r="O4" s="2" t="s">
        <v>130</v>
      </c>
      <c r="P4" s="20">
        <v>0</v>
      </c>
      <c r="Q4" s="20">
        <v>0</v>
      </c>
      <c r="R4" s="20">
        <v>0</v>
      </c>
      <c r="S4" s="20">
        <v>0</v>
      </c>
      <c r="T4" s="21">
        <v>0</v>
      </c>
      <c r="U4" s="21">
        <v>0</v>
      </c>
      <c r="V4" s="21">
        <v>0</v>
      </c>
      <c r="W4" s="21">
        <v>0</v>
      </c>
      <c r="X4" s="21">
        <v>0</v>
      </c>
      <c r="Y4" s="22">
        <v>0</v>
      </c>
    </row>
    <row r="5" spans="1:25" ht="75.75" thickBot="1" x14ac:dyDescent="0.3">
      <c r="A5" s="10" t="s">
        <v>28</v>
      </c>
      <c r="B5" s="1">
        <v>4</v>
      </c>
      <c r="C5" s="2" t="s">
        <v>29</v>
      </c>
      <c r="D5" s="1">
        <v>157</v>
      </c>
      <c r="E5" s="3" t="s">
        <v>30</v>
      </c>
      <c r="F5" s="1">
        <v>58000</v>
      </c>
      <c r="G5" s="1" t="s">
        <v>126</v>
      </c>
      <c r="H5" s="1" t="s">
        <v>127</v>
      </c>
      <c r="I5" s="1">
        <v>2022</v>
      </c>
      <c r="J5" s="1">
        <v>2022</v>
      </c>
      <c r="K5" s="1" t="s">
        <v>128</v>
      </c>
      <c r="L5" s="2" t="s">
        <v>27</v>
      </c>
      <c r="M5" s="1">
        <v>30</v>
      </c>
      <c r="N5" s="2" t="s">
        <v>221</v>
      </c>
      <c r="O5" s="2" t="s">
        <v>222</v>
      </c>
      <c r="P5" s="20">
        <v>0</v>
      </c>
      <c r="Q5" s="20">
        <v>15500</v>
      </c>
      <c r="R5" s="20">
        <v>0</v>
      </c>
      <c r="S5" s="20">
        <v>0</v>
      </c>
      <c r="T5" s="21">
        <v>0</v>
      </c>
      <c r="U5" s="21">
        <v>0</v>
      </c>
      <c r="V5" s="21">
        <v>0</v>
      </c>
      <c r="W5" s="21">
        <v>0</v>
      </c>
      <c r="X5" s="21">
        <v>0</v>
      </c>
      <c r="Y5" s="22">
        <v>0</v>
      </c>
    </row>
    <row r="6" spans="1:25" ht="90.75" thickBot="1" x14ac:dyDescent="0.3">
      <c r="A6" s="10" t="s">
        <v>28</v>
      </c>
      <c r="B6" s="1">
        <v>4</v>
      </c>
      <c r="C6" s="2" t="s">
        <v>31</v>
      </c>
      <c r="D6" s="1">
        <v>129</v>
      </c>
      <c r="E6" s="3" t="s">
        <v>32</v>
      </c>
      <c r="F6" s="1">
        <v>60000</v>
      </c>
      <c r="G6" s="1" t="s">
        <v>126</v>
      </c>
      <c r="H6" s="1" t="s">
        <v>127</v>
      </c>
      <c r="I6" s="1">
        <v>2022</v>
      </c>
      <c r="J6" s="1">
        <v>2022</v>
      </c>
      <c r="K6" s="1" t="s">
        <v>128</v>
      </c>
      <c r="L6" s="2" t="s">
        <v>27</v>
      </c>
      <c r="M6" s="1">
        <v>30</v>
      </c>
      <c r="N6" s="2" t="s">
        <v>131</v>
      </c>
      <c r="O6" s="2" t="s">
        <v>223</v>
      </c>
      <c r="P6" s="20">
        <v>0</v>
      </c>
      <c r="Q6" s="20">
        <v>70467</v>
      </c>
      <c r="R6" s="20">
        <v>0</v>
      </c>
      <c r="S6" s="20">
        <v>0</v>
      </c>
      <c r="T6" s="21">
        <v>0</v>
      </c>
      <c r="U6" s="21">
        <v>0</v>
      </c>
      <c r="V6" s="21">
        <v>0</v>
      </c>
      <c r="W6" s="21">
        <v>0</v>
      </c>
      <c r="X6" s="21">
        <v>0</v>
      </c>
      <c r="Y6" s="22">
        <v>0</v>
      </c>
    </row>
    <row r="7" spans="1:25" ht="90.75" thickBot="1" x14ac:dyDescent="0.3">
      <c r="A7" s="10" t="s">
        <v>28</v>
      </c>
      <c r="B7" s="1">
        <v>4</v>
      </c>
      <c r="C7" s="2" t="s">
        <v>33</v>
      </c>
      <c r="D7" s="1">
        <v>132</v>
      </c>
      <c r="E7" s="3" t="s">
        <v>34</v>
      </c>
      <c r="F7" s="1">
        <v>64000</v>
      </c>
      <c r="G7" s="1" t="s">
        <v>126</v>
      </c>
      <c r="H7" s="1" t="s">
        <v>127</v>
      </c>
      <c r="I7" s="1">
        <v>2022</v>
      </c>
      <c r="J7" s="1">
        <v>2022</v>
      </c>
      <c r="K7" s="1" t="s">
        <v>128</v>
      </c>
      <c r="L7" s="2" t="s">
        <v>27</v>
      </c>
      <c r="M7" s="1">
        <v>30</v>
      </c>
      <c r="N7" s="2" t="s">
        <v>132</v>
      </c>
      <c r="O7" s="2" t="s">
        <v>233</v>
      </c>
      <c r="P7" s="20">
        <v>0</v>
      </c>
      <c r="Q7" s="20">
        <v>28851</v>
      </c>
      <c r="R7" s="20">
        <v>0</v>
      </c>
      <c r="S7" s="20">
        <v>0</v>
      </c>
      <c r="T7" s="21">
        <v>0</v>
      </c>
      <c r="U7" s="21">
        <v>1</v>
      </c>
      <c r="V7" s="21">
        <v>0</v>
      </c>
      <c r="W7" s="21">
        <v>0</v>
      </c>
      <c r="X7" s="21">
        <v>0</v>
      </c>
      <c r="Y7" s="22">
        <v>1</v>
      </c>
    </row>
    <row r="8" spans="1:25" ht="120.75" thickBot="1" x14ac:dyDescent="0.3">
      <c r="A8" s="10" t="s">
        <v>35</v>
      </c>
      <c r="B8" s="1">
        <v>5</v>
      </c>
      <c r="C8" s="2" t="s">
        <v>36</v>
      </c>
      <c r="D8" s="1">
        <v>301</v>
      </c>
      <c r="E8" s="3" t="s">
        <v>37</v>
      </c>
      <c r="F8" s="1">
        <v>66000</v>
      </c>
      <c r="G8" s="1" t="s">
        <v>126</v>
      </c>
      <c r="H8" s="1" t="s">
        <v>127</v>
      </c>
      <c r="I8" s="1">
        <v>2022</v>
      </c>
      <c r="J8" s="1">
        <v>2022</v>
      </c>
      <c r="K8" s="1" t="s">
        <v>128</v>
      </c>
      <c r="L8" s="2" t="s">
        <v>27</v>
      </c>
      <c r="M8" s="1">
        <v>30</v>
      </c>
      <c r="N8" s="2" t="s">
        <v>133</v>
      </c>
      <c r="O8" s="2" t="s">
        <v>234</v>
      </c>
      <c r="P8" s="20">
        <v>0</v>
      </c>
      <c r="Q8" s="20">
        <v>470391</v>
      </c>
      <c r="R8" s="20">
        <v>0</v>
      </c>
      <c r="S8" s="20">
        <v>0</v>
      </c>
      <c r="T8" s="21">
        <v>0</v>
      </c>
      <c r="U8" s="21">
        <v>0</v>
      </c>
      <c r="V8" s="21">
        <v>0</v>
      </c>
      <c r="W8" s="21">
        <v>0</v>
      </c>
      <c r="X8" s="21">
        <v>0</v>
      </c>
      <c r="Y8" s="22">
        <v>0</v>
      </c>
    </row>
    <row r="9" spans="1:25" ht="60.75" thickBot="1" x14ac:dyDescent="0.3">
      <c r="A9" s="10" t="s">
        <v>38</v>
      </c>
      <c r="B9" s="1">
        <v>6</v>
      </c>
      <c r="C9" s="2" t="s">
        <v>39</v>
      </c>
      <c r="D9" s="1">
        <v>312</v>
      </c>
      <c r="E9" s="3" t="s">
        <v>40</v>
      </c>
      <c r="F9" s="1">
        <v>70000</v>
      </c>
      <c r="G9" s="1" t="s">
        <v>126</v>
      </c>
      <c r="H9" s="1" t="s">
        <v>127</v>
      </c>
      <c r="I9" s="1">
        <v>2022</v>
      </c>
      <c r="J9" s="1">
        <v>2022</v>
      </c>
      <c r="K9" s="1" t="s">
        <v>128</v>
      </c>
      <c r="L9" s="2" t="s">
        <v>27</v>
      </c>
      <c r="M9" s="1">
        <v>30</v>
      </c>
      <c r="N9" s="2" t="s">
        <v>134</v>
      </c>
      <c r="O9" s="2" t="s">
        <v>135</v>
      </c>
      <c r="P9" s="20">
        <v>0</v>
      </c>
      <c r="Q9" s="20">
        <v>-6330000</v>
      </c>
      <c r="R9" s="20">
        <v>0</v>
      </c>
      <c r="S9" s="20">
        <v>0</v>
      </c>
      <c r="T9" s="21">
        <v>0</v>
      </c>
      <c r="U9" s="21">
        <v>0</v>
      </c>
      <c r="V9" s="21">
        <v>0</v>
      </c>
      <c r="W9" s="21">
        <v>0</v>
      </c>
      <c r="X9" s="21">
        <v>0</v>
      </c>
      <c r="Y9" s="22">
        <v>0</v>
      </c>
    </row>
    <row r="10" spans="1:25" ht="75.75" thickBot="1" x14ac:dyDescent="0.3">
      <c r="A10" s="10" t="s">
        <v>38</v>
      </c>
      <c r="B10" s="1">
        <v>6</v>
      </c>
      <c r="C10" s="2" t="s">
        <v>39</v>
      </c>
      <c r="D10" s="1">
        <v>312</v>
      </c>
      <c r="E10" s="3" t="s">
        <v>40</v>
      </c>
      <c r="F10" s="1">
        <v>70000</v>
      </c>
      <c r="G10" s="1" t="s">
        <v>126</v>
      </c>
      <c r="H10" s="1" t="s">
        <v>127</v>
      </c>
      <c r="I10" s="1">
        <v>2022</v>
      </c>
      <c r="J10" s="1">
        <v>2022</v>
      </c>
      <c r="K10" s="1" t="s">
        <v>128</v>
      </c>
      <c r="L10" s="2" t="s">
        <v>27</v>
      </c>
      <c r="M10" s="1">
        <v>30</v>
      </c>
      <c r="N10" s="2" t="s">
        <v>136</v>
      </c>
      <c r="O10" s="2" t="s">
        <v>235</v>
      </c>
      <c r="P10" s="20">
        <v>0</v>
      </c>
      <c r="Q10" s="20">
        <v>8500000</v>
      </c>
      <c r="R10" s="20">
        <v>0</v>
      </c>
      <c r="S10" s="20">
        <v>0</v>
      </c>
      <c r="T10" s="21">
        <v>0</v>
      </c>
      <c r="U10" s="21">
        <v>0</v>
      </c>
      <c r="V10" s="21">
        <v>0</v>
      </c>
      <c r="W10" s="21">
        <v>0</v>
      </c>
      <c r="X10" s="21">
        <v>0</v>
      </c>
      <c r="Y10" s="22">
        <v>0</v>
      </c>
    </row>
    <row r="11" spans="1:25" ht="75.75" thickBot="1" x14ac:dyDescent="0.3">
      <c r="A11" s="10" t="s">
        <v>38</v>
      </c>
      <c r="B11" s="1">
        <v>6</v>
      </c>
      <c r="C11" s="2" t="s">
        <v>39</v>
      </c>
      <c r="D11" s="1">
        <v>312</v>
      </c>
      <c r="E11" s="3" t="s">
        <v>40</v>
      </c>
      <c r="F11" s="1">
        <v>70000</v>
      </c>
      <c r="G11" s="1" t="s">
        <v>126</v>
      </c>
      <c r="H11" s="1" t="s">
        <v>127</v>
      </c>
      <c r="I11" s="1">
        <v>2022</v>
      </c>
      <c r="J11" s="1">
        <v>2022</v>
      </c>
      <c r="K11" s="1" t="s">
        <v>128</v>
      </c>
      <c r="L11" s="2" t="s">
        <v>27</v>
      </c>
      <c r="M11" s="1">
        <v>30</v>
      </c>
      <c r="N11" s="2" t="s">
        <v>137</v>
      </c>
      <c r="O11" s="2" t="s">
        <v>138</v>
      </c>
      <c r="P11" s="20">
        <v>0</v>
      </c>
      <c r="Q11" s="20">
        <v>1500000</v>
      </c>
      <c r="R11" s="20">
        <v>0</v>
      </c>
      <c r="S11" s="20">
        <v>0</v>
      </c>
      <c r="T11" s="21">
        <v>0</v>
      </c>
      <c r="U11" s="21">
        <v>0</v>
      </c>
      <c r="V11" s="21">
        <v>0</v>
      </c>
      <c r="W11" s="21">
        <v>0</v>
      </c>
      <c r="X11" s="21">
        <v>0</v>
      </c>
      <c r="Y11" s="22">
        <v>0</v>
      </c>
    </row>
    <row r="12" spans="1:25" ht="120.75" thickBot="1" x14ac:dyDescent="0.3">
      <c r="A12" s="10" t="s">
        <v>38</v>
      </c>
      <c r="B12" s="1">
        <v>6</v>
      </c>
      <c r="C12" s="2" t="s">
        <v>43</v>
      </c>
      <c r="D12" s="1">
        <v>310</v>
      </c>
      <c r="E12" s="3" t="s">
        <v>44</v>
      </c>
      <c r="F12" s="1">
        <v>77000</v>
      </c>
      <c r="G12" s="1" t="s">
        <v>126</v>
      </c>
      <c r="H12" s="1" t="s">
        <v>127</v>
      </c>
      <c r="I12" s="1">
        <v>2022</v>
      </c>
      <c r="J12" s="1">
        <v>2022</v>
      </c>
      <c r="K12" s="1" t="s">
        <v>128</v>
      </c>
      <c r="L12" s="2" t="s">
        <v>27</v>
      </c>
      <c r="M12" s="1">
        <v>30</v>
      </c>
      <c r="N12" s="2" t="s">
        <v>139</v>
      </c>
      <c r="O12" s="2" t="s">
        <v>266</v>
      </c>
      <c r="P12" s="20">
        <v>0</v>
      </c>
      <c r="Q12" s="20">
        <v>150000000</v>
      </c>
      <c r="R12" s="20">
        <v>0</v>
      </c>
      <c r="S12" s="20">
        <v>0</v>
      </c>
      <c r="T12" s="21">
        <v>0</v>
      </c>
      <c r="U12" s="21">
        <v>0</v>
      </c>
      <c r="V12" s="21">
        <v>0</v>
      </c>
      <c r="W12" s="21">
        <v>0</v>
      </c>
      <c r="X12" s="21">
        <v>0</v>
      </c>
      <c r="Y12" s="22">
        <v>0</v>
      </c>
    </row>
    <row r="13" spans="1:25" ht="75.75" thickBot="1" x14ac:dyDescent="0.3">
      <c r="A13" s="10" t="s">
        <v>38</v>
      </c>
      <c r="B13" s="1">
        <v>6</v>
      </c>
      <c r="C13" s="2" t="s">
        <v>41</v>
      </c>
      <c r="D13" s="1">
        <v>181</v>
      </c>
      <c r="E13" s="3" t="s">
        <v>42</v>
      </c>
      <c r="F13" s="1">
        <v>148200</v>
      </c>
      <c r="G13" s="1" t="s">
        <v>126</v>
      </c>
      <c r="H13" s="1" t="s">
        <v>127</v>
      </c>
      <c r="I13" s="1">
        <v>2022</v>
      </c>
      <c r="J13" s="1">
        <v>2022</v>
      </c>
      <c r="K13" s="1" t="s">
        <v>128</v>
      </c>
      <c r="L13" s="2" t="s">
        <v>27</v>
      </c>
      <c r="M13" s="1">
        <v>30</v>
      </c>
      <c r="N13" s="2" t="s">
        <v>140</v>
      </c>
      <c r="O13" s="2" t="s">
        <v>236</v>
      </c>
      <c r="P13" s="20">
        <v>0</v>
      </c>
      <c r="Q13" s="20">
        <v>0</v>
      </c>
      <c r="R13" s="20">
        <v>0</v>
      </c>
      <c r="S13" s="20">
        <v>0</v>
      </c>
      <c r="T13" s="21">
        <v>0</v>
      </c>
      <c r="U13" s="21">
        <v>0</v>
      </c>
      <c r="V13" s="21">
        <v>0</v>
      </c>
      <c r="W13" s="21">
        <v>0</v>
      </c>
      <c r="X13" s="21">
        <v>0</v>
      </c>
      <c r="Y13" s="22">
        <v>0</v>
      </c>
    </row>
    <row r="14" spans="1:25" ht="75.75" thickBot="1" x14ac:dyDescent="0.3">
      <c r="A14" s="10" t="s">
        <v>45</v>
      </c>
      <c r="B14" s="1">
        <v>7</v>
      </c>
      <c r="C14" s="2" t="s">
        <v>46</v>
      </c>
      <c r="D14" s="1">
        <v>201</v>
      </c>
      <c r="E14" s="3" t="s">
        <v>47</v>
      </c>
      <c r="F14" s="1">
        <v>82000</v>
      </c>
      <c r="G14" s="1" t="s">
        <v>126</v>
      </c>
      <c r="H14" s="1" t="s">
        <v>127</v>
      </c>
      <c r="I14" s="1">
        <v>2022</v>
      </c>
      <c r="J14" s="1">
        <v>2022</v>
      </c>
      <c r="K14" s="1" t="s">
        <v>128</v>
      </c>
      <c r="L14" s="2" t="s">
        <v>27</v>
      </c>
      <c r="M14" s="1">
        <v>30</v>
      </c>
      <c r="N14" s="2" t="s">
        <v>141</v>
      </c>
      <c r="O14" s="2" t="s">
        <v>142</v>
      </c>
      <c r="P14" s="20">
        <v>0</v>
      </c>
      <c r="Q14" s="20">
        <v>0</v>
      </c>
      <c r="R14" s="20">
        <v>0</v>
      </c>
      <c r="S14" s="20">
        <v>0</v>
      </c>
      <c r="T14" s="21">
        <v>0</v>
      </c>
      <c r="U14" s="21">
        <v>0</v>
      </c>
      <c r="V14" s="21">
        <v>0</v>
      </c>
      <c r="W14" s="21">
        <v>0</v>
      </c>
      <c r="X14" s="21">
        <v>0</v>
      </c>
      <c r="Y14" s="22">
        <v>0</v>
      </c>
    </row>
    <row r="15" spans="1:25" ht="90.75" thickBot="1" x14ac:dyDescent="0.3">
      <c r="A15" s="10" t="s">
        <v>45</v>
      </c>
      <c r="B15" s="1">
        <v>7</v>
      </c>
      <c r="C15" s="2" t="s">
        <v>48</v>
      </c>
      <c r="D15" s="1">
        <v>197</v>
      </c>
      <c r="E15" s="3" t="s">
        <v>49</v>
      </c>
      <c r="F15" s="1">
        <v>83000</v>
      </c>
      <c r="G15" s="1" t="s">
        <v>126</v>
      </c>
      <c r="H15" s="1" t="s">
        <v>127</v>
      </c>
      <c r="I15" s="1">
        <v>2022</v>
      </c>
      <c r="J15" s="1">
        <v>2022</v>
      </c>
      <c r="K15" s="1" t="s">
        <v>128</v>
      </c>
      <c r="L15" s="2" t="s">
        <v>27</v>
      </c>
      <c r="M15" s="1">
        <v>30</v>
      </c>
      <c r="N15" s="2" t="s">
        <v>143</v>
      </c>
      <c r="O15" s="2" t="s">
        <v>267</v>
      </c>
      <c r="P15" s="20">
        <v>0</v>
      </c>
      <c r="Q15" s="20">
        <v>0</v>
      </c>
      <c r="R15" s="20">
        <v>0</v>
      </c>
      <c r="S15" s="20">
        <v>0</v>
      </c>
      <c r="T15" s="21">
        <v>0</v>
      </c>
      <c r="U15" s="21">
        <v>0</v>
      </c>
      <c r="V15" s="21">
        <v>0</v>
      </c>
      <c r="W15" s="21">
        <v>0</v>
      </c>
      <c r="X15" s="21">
        <v>0</v>
      </c>
      <c r="Y15" s="22">
        <v>0</v>
      </c>
    </row>
    <row r="16" spans="1:25" ht="75.75" thickBot="1" x14ac:dyDescent="0.3">
      <c r="A16" s="10" t="s">
        <v>45</v>
      </c>
      <c r="B16" s="1">
        <v>7</v>
      </c>
      <c r="C16" s="2" t="s">
        <v>48</v>
      </c>
      <c r="D16" s="1">
        <v>197</v>
      </c>
      <c r="E16" s="3" t="s">
        <v>49</v>
      </c>
      <c r="F16" s="1">
        <v>83000</v>
      </c>
      <c r="G16" s="1" t="s">
        <v>126</v>
      </c>
      <c r="H16" s="1" t="s">
        <v>127</v>
      </c>
      <c r="I16" s="1">
        <v>2022</v>
      </c>
      <c r="J16" s="1">
        <v>2022</v>
      </c>
      <c r="K16" s="1" t="s">
        <v>128</v>
      </c>
      <c r="L16" s="2" t="s">
        <v>27</v>
      </c>
      <c r="M16" s="1">
        <v>30</v>
      </c>
      <c r="N16" s="2" t="s">
        <v>144</v>
      </c>
      <c r="O16" s="2" t="s">
        <v>145</v>
      </c>
      <c r="P16" s="20">
        <v>0</v>
      </c>
      <c r="Q16" s="20">
        <v>67100000</v>
      </c>
      <c r="R16" s="20">
        <v>0</v>
      </c>
      <c r="S16" s="20">
        <v>-67100000</v>
      </c>
      <c r="T16" s="21">
        <v>0</v>
      </c>
      <c r="U16" s="21">
        <v>0</v>
      </c>
      <c r="V16" s="21">
        <v>0</v>
      </c>
      <c r="W16" s="21">
        <v>0</v>
      </c>
      <c r="X16" s="21">
        <v>0</v>
      </c>
      <c r="Y16" s="22">
        <v>0</v>
      </c>
    </row>
    <row r="17" spans="1:25" ht="120.75" thickBot="1" x14ac:dyDescent="0.3">
      <c r="A17" s="10" t="s">
        <v>45</v>
      </c>
      <c r="B17" s="1">
        <v>7</v>
      </c>
      <c r="C17" s="2" t="s">
        <v>48</v>
      </c>
      <c r="D17" s="1">
        <v>197</v>
      </c>
      <c r="E17" s="3" t="s">
        <v>49</v>
      </c>
      <c r="F17" s="1">
        <v>83000</v>
      </c>
      <c r="G17" s="1" t="s">
        <v>126</v>
      </c>
      <c r="H17" s="1" t="s">
        <v>127</v>
      </c>
      <c r="I17" s="1">
        <v>2022</v>
      </c>
      <c r="J17" s="1">
        <v>2022</v>
      </c>
      <c r="K17" s="1" t="s">
        <v>128</v>
      </c>
      <c r="L17" s="2" t="s">
        <v>27</v>
      </c>
      <c r="M17" s="1">
        <v>30</v>
      </c>
      <c r="N17" s="2" t="s">
        <v>146</v>
      </c>
      <c r="O17" s="2" t="s">
        <v>237</v>
      </c>
      <c r="P17" s="20">
        <v>0</v>
      </c>
      <c r="Q17" s="20">
        <v>-74659</v>
      </c>
      <c r="R17" s="20">
        <v>0</v>
      </c>
      <c r="S17" s="20">
        <v>74659</v>
      </c>
      <c r="T17" s="21">
        <v>0</v>
      </c>
      <c r="U17" s="21">
        <v>0</v>
      </c>
      <c r="V17" s="21">
        <v>0</v>
      </c>
      <c r="W17" s="21">
        <v>0</v>
      </c>
      <c r="X17" s="21">
        <v>0</v>
      </c>
      <c r="Y17" s="22">
        <v>0</v>
      </c>
    </row>
    <row r="18" spans="1:25" ht="120.75" thickBot="1" x14ac:dyDescent="0.3">
      <c r="A18" s="10" t="s">
        <v>45</v>
      </c>
      <c r="B18" s="1">
        <v>7</v>
      </c>
      <c r="C18" s="2" t="s">
        <v>48</v>
      </c>
      <c r="D18" s="1">
        <v>197</v>
      </c>
      <c r="E18" s="3" t="s">
        <v>49</v>
      </c>
      <c r="F18" s="1">
        <v>83000</v>
      </c>
      <c r="G18" s="1" t="s">
        <v>126</v>
      </c>
      <c r="H18" s="1" t="s">
        <v>127</v>
      </c>
      <c r="I18" s="1">
        <v>2022</v>
      </c>
      <c r="J18" s="1">
        <v>2022</v>
      </c>
      <c r="K18" s="1" t="s">
        <v>128</v>
      </c>
      <c r="L18" s="2" t="s">
        <v>27</v>
      </c>
      <c r="M18" s="1">
        <v>30</v>
      </c>
      <c r="N18" s="2" t="s">
        <v>224</v>
      </c>
      <c r="O18" s="2" t="s">
        <v>147</v>
      </c>
      <c r="P18" s="20">
        <v>0</v>
      </c>
      <c r="Q18" s="20">
        <v>-2175714</v>
      </c>
      <c r="R18" s="20">
        <v>0</v>
      </c>
      <c r="S18" s="20">
        <v>0</v>
      </c>
      <c r="T18" s="21">
        <v>0</v>
      </c>
      <c r="U18" s="21">
        <v>0</v>
      </c>
      <c r="V18" s="21">
        <v>0</v>
      </c>
      <c r="W18" s="21">
        <v>0</v>
      </c>
      <c r="X18" s="21">
        <v>0</v>
      </c>
      <c r="Y18" s="22">
        <v>0</v>
      </c>
    </row>
    <row r="19" spans="1:25" ht="60.75" thickBot="1" x14ac:dyDescent="0.3">
      <c r="A19" s="10" t="s">
        <v>45</v>
      </c>
      <c r="B19" s="1">
        <v>7</v>
      </c>
      <c r="C19" s="2" t="s">
        <v>48</v>
      </c>
      <c r="D19" s="1">
        <v>197</v>
      </c>
      <c r="E19" s="3" t="s">
        <v>49</v>
      </c>
      <c r="F19" s="1">
        <v>83000</v>
      </c>
      <c r="G19" s="1" t="s">
        <v>126</v>
      </c>
      <c r="H19" s="1" t="s">
        <v>127</v>
      </c>
      <c r="I19" s="1">
        <v>2022</v>
      </c>
      <c r="J19" s="1">
        <v>2022</v>
      </c>
      <c r="K19" s="1" t="s">
        <v>128</v>
      </c>
      <c r="L19" s="2" t="s">
        <v>27</v>
      </c>
      <c r="M19" s="1">
        <v>30</v>
      </c>
      <c r="N19" s="2" t="s">
        <v>148</v>
      </c>
      <c r="O19" s="2" t="s">
        <v>238</v>
      </c>
      <c r="P19" s="20">
        <v>0</v>
      </c>
      <c r="Q19" s="20">
        <v>-15184610</v>
      </c>
      <c r="R19" s="20">
        <v>0</v>
      </c>
      <c r="S19" s="20">
        <v>0</v>
      </c>
      <c r="T19" s="21">
        <v>0</v>
      </c>
      <c r="U19" s="21">
        <v>0</v>
      </c>
      <c r="V19" s="21">
        <v>0</v>
      </c>
      <c r="W19" s="21">
        <v>0</v>
      </c>
      <c r="X19" s="21">
        <v>0</v>
      </c>
      <c r="Y19" s="22">
        <v>0</v>
      </c>
    </row>
    <row r="20" spans="1:25" ht="90.75" thickBot="1" x14ac:dyDescent="0.3">
      <c r="A20" s="10" t="s">
        <v>45</v>
      </c>
      <c r="B20" s="1">
        <v>7</v>
      </c>
      <c r="C20" s="2" t="s">
        <v>48</v>
      </c>
      <c r="D20" s="1">
        <v>197</v>
      </c>
      <c r="E20" s="3" t="s">
        <v>49</v>
      </c>
      <c r="F20" s="1">
        <v>83000</v>
      </c>
      <c r="G20" s="1" t="s">
        <v>126</v>
      </c>
      <c r="H20" s="1" t="s">
        <v>127</v>
      </c>
      <c r="I20" s="1">
        <v>2022</v>
      </c>
      <c r="J20" s="1">
        <v>2022</v>
      </c>
      <c r="K20" s="1" t="s">
        <v>128</v>
      </c>
      <c r="L20" s="2" t="s">
        <v>27</v>
      </c>
      <c r="M20" s="1">
        <v>30</v>
      </c>
      <c r="N20" s="2" t="s">
        <v>149</v>
      </c>
      <c r="O20" s="2" t="s">
        <v>239</v>
      </c>
      <c r="P20" s="20">
        <v>0</v>
      </c>
      <c r="Q20" s="20">
        <v>21578101</v>
      </c>
      <c r="R20" s="20">
        <v>0</v>
      </c>
      <c r="S20" s="20">
        <v>0</v>
      </c>
      <c r="T20" s="21">
        <v>0</v>
      </c>
      <c r="U20" s="21">
        <v>0</v>
      </c>
      <c r="V20" s="21">
        <v>0</v>
      </c>
      <c r="W20" s="21">
        <v>0</v>
      </c>
      <c r="X20" s="21">
        <v>0</v>
      </c>
      <c r="Y20" s="22">
        <v>0</v>
      </c>
    </row>
    <row r="21" spans="1:25" ht="90.75" thickBot="1" x14ac:dyDescent="0.3">
      <c r="A21" s="10" t="s">
        <v>45</v>
      </c>
      <c r="B21" s="1">
        <v>7</v>
      </c>
      <c r="C21" s="2" t="s">
        <v>48</v>
      </c>
      <c r="D21" s="1">
        <v>197</v>
      </c>
      <c r="E21" s="3" t="s">
        <v>49</v>
      </c>
      <c r="F21" s="1">
        <v>83000</v>
      </c>
      <c r="G21" s="1" t="s">
        <v>126</v>
      </c>
      <c r="H21" s="1" t="s">
        <v>127</v>
      </c>
      <c r="I21" s="1">
        <v>2022</v>
      </c>
      <c r="J21" s="1">
        <v>2022</v>
      </c>
      <c r="K21" s="1" t="s">
        <v>128</v>
      </c>
      <c r="L21" s="2" t="s">
        <v>27</v>
      </c>
      <c r="M21" s="1">
        <v>30</v>
      </c>
      <c r="N21" s="2" t="s">
        <v>150</v>
      </c>
      <c r="O21" s="2" t="s">
        <v>240</v>
      </c>
      <c r="P21" s="20">
        <v>0</v>
      </c>
      <c r="Q21" s="20">
        <v>3033050</v>
      </c>
      <c r="R21" s="20">
        <v>0</v>
      </c>
      <c r="S21" s="20">
        <v>0</v>
      </c>
      <c r="T21" s="21">
        <v>0</v>
      </c>
      <c r="U21" s="21">
        <v>0</v>
      </c>
      <c r="V21" s="21">
        <v>0</v>
      </c>
      <c r="W21" s="21">
        <v>0</v>
      </c>
      <c r="X21" s="21">
        <v>0</v>
      </c>
      <c r="Y21" s="22">
        <v>0</v>
      </c>
    </row>
    <row r="22" spans="1:25" ht="150.75" thickBot="1" x14ac:dyDescent="0.3">
      <c r="A22" s="10" t="s">
        <v>45</v>
      </c>
      <c r="B22" s="1">
        <v>7</v>
      </c>
      <c r="C22" s="2" t="s">
        <v>48</v>
      </c>
      <c r="D22" s="1">
        <v>197</v>
      </c>
      <c r="E22" s="3" t="s">
        <v>49</v>
      </c>
      <c r="F22" s="1">
        <v>83000</v>
      </c>
      <c r="G22" s="1" t="s">
        <v>126</v>
      </c>
      <c r="H22" s="1" t="s">
        <v>127</v>
      </c>
      <c r="I22" s="1">
        <v>2022</v>
      </c>
      <c r="J22" s="1">
        <v>2022</v>
      </c>
      <c r="K22" s="1" t="s">
        <v>128</v>
      </c>
      <c r="L22" s="2" t="s">
        <v>27</v>
      </c>
      <c r="M22" s="1">
        <v>30</v>
      </c>
      <c r="N22" s="2" t="s">
        <v>50</v>
      </c>
      <c r="O22" s="2" t="s">
        <v>51</v>
      </c>
      <c r="P22" s="20">
        <v>0</v>
      </c>
      <c r="Q22" s="20">
        <v>-34226811</v>
      </c>
      <c r="R22" s="20">
        <v>0</v>
      </c>
      <c r="S22" s="20">
        <v>0</v>
      </c>
      <c r="T22" s="21">
        <v>0</v>
      </c>
      <c r="U22" s="21">
        <v>0</v>
      </c>
      <c r="V22" s="21">
        <v>0</v>
      </c>
      <c r="W22" s="21">
        <v>0</v>
      </c>
      <c r="X22" s="21">
        <v>0</v>
      </c>
      <c r="Y22" s="22">
        <v>0</v>
      </c>
    </row>
    <row r="23" spans="1:25" ht="60.75" thickBot="1" x14ac:dyDescent="0.3">
      <c r="A23" s="10" t="s">
        <v>45</v>
      </c>
      <c r="B23" s="1">
        <v>7</v>
      </c>
      <c r="C23" s="2" t="s">
        <v>48</v>
      </c>
      <c r="D23" s="1">
        <v>197</v>
      </c>
      <c r="E23" s="3" t="s">
        <v>49</v>
      </c>
      <c r="F23" s="1">
        <v>83000</v>
      </c>
      <c r="G23" s="1" t="s">
        <v>126</v>
      </c>
      <c r="H23" s="1" t="s">
        <v>127</v>
      </c>
      <c r="I23" s="1">
        <v>2022</v>
      </c>
      <c r="J23" s="1">
        <v>2022</v>
      </c>
      <c r="K23" s="1" t="s">
        <v>128</v>
      </c>
      <c r="L23" s="2" t="s">
        <v>27</v>
      </c>
      <c r="M23" s="1">
        <v>30</v>
      </c>
      <c r="N23" s="2" t="s">
        <v>52</v>
      </c>
      <c r="O23" s="2" t="s">
        <v>241</v>
      </c>
      <c r="P23" s="20">
        <v>0</v>
      </c>
      <c r="Q23" s="20">
        <v>-152458473</v>
      </c>
      <c r="R23" s="20">
        <v>0</v>
      </c>
      <c r="S23" s="20">
        <v>152458477</v>
      </c>
      <c r="T23" s="21">
        <v>0</v>
      </c>
      <c r="U23" s="21">
        <v>0</v>
      </c>
      <c r="V23" s="21">
        <v>0</v>
      </c>
      <c r="W23" s="21">
        <v>0</v>
      </c>
      <c r="X23" s="21">
        <v>0</v>
      </c>
      <c r="Y23" s="22">
        <v>0</v>
      </c>
    </row>
    <row r="24" spans="1:25" ht="60.75" thickBot="1" x14ac:dyDescent="0.3">
      <c r="A24" s="10" t="s">
        <v>45</v>
      </c>
      <c r="B24" s="1">
        <v>7</v>
      </c>
      <c r="C24" s="2" t="s">
        <v>48</v>
      </c>
      <c r="D24" s="1">
        <v>197</v>
      </c>
      <c r="E24" s="3" t="s">
        <v>49</v>
      </c>
      <c r="F24" s="1">
        <v>83000</v>
      </c>
      <c r="G24" s="1" t="s">
        <v>126</v>
      </c>
      <c r="H24" s="1" t="s">
        <v>127</v>
      </c>
      <c r="I24" s="1">
        <v>2022</v>
      </c>
      <c r="J24" s="1">
        <v>2022</v>
      </c>
      <c r="K24" s="1" t="s">
        <v>128</v>
      </c>
      <c r="L24" s="2" t="s">
        <v>27</v>
      </c>
      <c r="M24" s="1">
        <v>30</v>
      </c>
      <c r="N24" s="2" t="s">
        <v>53</v>
      </c>
      <c r="O24" s="2" t="s">
        <v>54</v>
      </c>
      <c r="P24" s="20">
        <v>0</v>
      </c>
      <c r="Q24" s="20">
        <v>-25436459</v>
      </c>
      <c r="R24" s="20">
        <v>0</v>
      </c>
      <c r="S24" s="20">
        <v>0</v>
      </c>
      <c r="T24" s="21">
        <v>0</v>
      </c>
      <c r="U24" s="21">
        <v>0</v>
      </c>
      <c r="V24" s="21">
        <v>0</v>
      </c>
      <c r="W24" s="21">
        <v>0</v>
      </c>
      <c r="X24" s="21">
        <v>0</v>
      </c>
      <c r="Y24" s="22">
        <v>0</v>
      </c>
    </row>
    <row r="25" spans="1:25" ht="90.75" thickBot="1" x14ac:dyDescent="0.3">
      <c r="A25" s="10" t="s">
        <v>45</v>
      </c>
      <c r="B25" s="1">
        <v>7</v>
      </c>
      <c r="C25" s="2" t="s">
        <v>48</v>
      </c>
      <c r="D25" s="1">
        <v>197</v>
      </c>
      <c r="E25" s="3" t="s">
        <v>49</v>
      </c>
      <c r="F25" s="1">
        <v>83000</v>
      </c>
      <c r="G25" s="1" t="s">
        <v>126</v>
      </c>
      <c r="H25" s="1" t="s">
        <v>127</v>
      </c>
      <c r="I25" s="1">
        <v>2022</v>
      </c>
      <c r="J25" s="1">
        <v>2022</v>
      </c>
      <c r="K25" s="1" t="s">
        <v>128</v>
      </c>
      <c r="L25" s="2" t="s">
        <v>27</v>
      </c>
      <c r="M25" s="1">
        <v>30</v>
      </c>
      <c r="N25" s="2" t="s">
        <v>151</v>
      </c>
      <c r="O25" s="2" t="s">
        <v>152</v>
      </c>
      <c r="P25" s="20">
        <v>0</v>
      </c>
      <c r="Q25" s="20">
        <v>-66829774</v>
      </c>
      <c r="R25" s="20">
        <v>0</v>
      </c>
      <c r="S25" s="20">
        <v>0</v>
      </c>
      <c r="T25" s="21">
        <v>0</v>
      </c>
      <c r="U25" s="21">
        <v>0</v>
      </c>
      <c r="V25" s="21">
        <v>0</v>
      </c>
      <c r="W25" s="21">
        <v>0</v>
      </c>
      <c r="X25" s="21">
        <v>0</v>
      </c>
      <c r="Y25" s="22">
        <v>0</v>
      </c>
    </row>
    <row r="26" spans="1:25" ht="75.75" thickBot="1" x14ac:dyDescent="0.3">
      <c r="A26" s="10" t="s">
        <v>45</v>
      </c>
      <c r="B26" s="1">
        <v>7</v>
      </c>
      <c r="C26" s="2" t="s">
        <v>48</v>
      </c>
      <c r="D26" s="1">
        <v>197</v>
      </c>
      <c r="E26" s="3" t="s">
        <v>49</v>
      </c>
      <c r="F26" s="1">
        <v>83000</v>
      </c>
      <c r="G26" s="1" t="s">
        <v>126</v>
      </c>
      <c r="H26" s="1" t="s">
        <v>127</v>
      </c>
      <c r="I26" s="1">
        <v>2022</v>
      </c>
      <c r="J26" s="1">
        <v>2022</v>
      </c>
      <c r="K26" s="1" t="s">
        <v>128</v>
      </c>
      <c r="L26" s="2" t="s">
        <v>27</v>
      </c>
      <c r="M26" s="1">
        <v>30</v>
      </c>
      <c r="N26" s="2" t="s">
        <v>153</v>
      </c>
      <c r="O26" s="2" t="s">
        <v>55</v>
      </c>
      <c r="P26" s="20">
        <v>0</v>
      </c>
      <c r="Q26" s="20">
        <v>17621589</v>
      </c>
      <c r="R26" s="20">
        <v>0</v>
      </c>
      <c r="S26" s="20">
        <v>0</v>
      </c>
      <c r="T26" s="21">
        <v>0</v>
      </c>
      <c r="U26" s="21">
        <v>0</v>
      </c>
      <c r="V26" s="21">
        <v>0</v>
      </c>
      <c r="W26" s="21">
        <v>0</v>
      </c>
      <c r="X26" s="21">
        <v>0</v>
      </c>
      <c r="Y26" s="22">
        <v>0</v>
      </c>
    </row>
    <row r="27" spans="1:25" ht="60.75" thickBot="1" x14ac:dyDescent="0.3">
      <c r="A27" s="10" t="s">
        <v>45</v>
      </c>
      <c r="B27" s="1">
        <v>7</v>
      </c>
      <c r="C27" s="2" t="s">
        <v>48</v>
      </c>
      <c r="D27" s="1">
        <v>197</v>
      </c>
      <c r="E27" s="3" t="s">
        <v>49</v>
      </c>
      <c r="F27" s="1">
        <v>83000</v>
      </c>
      <c r="G27" s="1" t="s">
        <v>126</v>
      </c>
      <c r="H27" s="1" t="s">
        <v>127</v>
      </c>
      <c r="I27" s="1">
        <v>2022</v>
      </c>
      <c r="J27" s="1">
        <v>2022</v>
      </c>
      <c r="K27" s="1" t="s">
        <v>128</v>
      </c>
      <c r="L27" s="2" t="s">
        <v>27</v>
      </c>
      <c r="M27" s="1">
        <v>30</v>
      </c>
      <c r="N27" s="2" t="s">
        <v>56</v>
      </c>
      <c r="O27" s="2" t="s">
        <v>242</v>
      </c>
      <c r="P27" s="20">
        <v>0</v>
      </c>
      <c r="Q27" s="20">
        <v>91329020</v>
      </c>
      <c r="R27" s="20">
        <v>0</v>
      </c>
      <c r="S27" s="20">
        <v>0</v>
      </c>
      <c r="T27" s="21">
        <v>0</v>
      </c>
      <c r="U27" s="21">
        <v>0</v>
      </c>
      <c r="V27" s="21">
        <v>0</v>
      </c>
      <c r="W27" s="21">
        <v>0</v>
      </c>
      <c r="X27" s="21">
        <v>0</v>
      </c>
      <c r="Y27" s="22">
        <v>0</v>
      </c>
    </row>
    <row r="28" spans="1:25" ht="75.75" thickBot="1" x14ac:dyDescent="0.3">
      <c r="A28" s="10" t="s">
        <v>45</v>
      </c>
      <c r="B28" s="1">
        <v>7</v>
      </c>
      <c r="C28" s="2" t="s">
        <v>48</v>
      </c>
      <c r="D28" s="1">
        <v>197</v>
      </c>
      <c r="E28" s="3" t="s">
        <v>49</v>
      </c>
      <c r="F28" s="1">
        <v>83000</v>
      </c>
      <c r="G28" s="1" t="s">
        <v>126</v>
      </c>
      <c r="H28" s="1" t="s">
        <v>127</v>
      </c>
      <c r="I28" s="1">
        <v>2022</v>
      </c>
      <c r="J28" s="1">
        <v>2022</v>
      </c>
      <c r="K28" s="1" t="s">
        <v>128</v>
      </c>
      <c r="L28" s="2" t="s">
        <v>27</v>
      </c>
      <c r="M28" s="1">
        <v>30</v>
      </c>
      <c r="N28" s="2" t="s">
        <v>57</v>
      </c>
      <c r="O28" s="2" t="s">
        <v>154</v>
      </c>
      <c r="P28" s="20">
        <v>0</v>
      </c>
      <c r="Q28" s="20">
        <v>-52477288</v>
      </c>
      <c r="R28" s="20">
        <v>0</v>
      </c>
      <c r="S28" s="20">
        <v>0</v>
      </c>
      <c r="T28" s="21">
        <v>0</v>
      </c>
      <c r="U28" s="21">
        <v>0</v>
      </c>
      <c r="V28" s="21">
        <v>0</v>
      </c>
      <c r="W28" s="21">
        <v>0</v>
      </c>
      <c r="X28" s="21">
        <v>0</v>
      </c>
      <c r="Y28" s="22">
        <v>0</v>
      </c>
    </row>
    <row r="29" spans="1:25" ht="75.75" thickBot="1" x14ac:dyDescent="0.3">
      <c r="A29" s="10" t="s">
        <v>45</v>
      </c>
      <c r="B29" s="1">
        <v>7</v>
      </c>
      <c r="C29" s="2" t="s">
        <v>48</v>
      </c>
      <c r="D29" s="1">
        <v>197</v>
      </c>
      <c r="E29" s="3" t="s">
        <v>49</v>
      </c>
      <c r="F29" s="1">
        <v>83000</v>
      </c>
      <c r="G29" s="1" t="s">
        <v>126</v>
      </c>
      <c r="H29" s="1" t="s">
        <v>127</v>
      </c>
      <c r="I29" s="1">
        <v>2022</v>
      </c>
      <c r="J29" s="1">
        <v>2022</v>
      </c>
      <c r="K29" s="1" t="s">
        <v>128</v>
      </c>
      <c r="L29" s="2" t="s">
        <v>27</v>
      </c>
      <c r="M29" s="1">
        <v>30</v>
      </c>
      <c r="N29" s="2" t="s">
        <v>155</v>
      </c>
      <c r="O29" s="2" t="s">
        <v>243</v>
      </c>
      <c r="P29" s="20">
        <v>0</v>
      </c>
      <c r="Q29" s="20">
        <v>56976</v>
      </c>
      <c r="R29" s="20">
        <v>0</v>
      </c>
      <c r="S29" s="20">
        <v>0</v>
      </c>
      <c r="T29" s="21">
        <v>0</v>
      </c>
      <c r="U29" s="21">
        <v>0</v>
      </c>
      <c r="V29" s="21">
        <v>0</v>
      </c>
      <c r="W29" s="21">
        <v>0</v>
      </c>
      <c r="X29" s="21">
        <v>0</v>
      </c>
      <c r="Y29" s="22">
        <v>0</v>
      </c>
    </row>
    <row r="30" spans="1:25" ht="90.75" thickBot="1" x14ac:dyDescent="0.3">
      <c r="A30" s="10" t="s">
        <v>45</v>
      </c>
      <c r="B30" s="1">
        <v>7</v>
      </c>
      <c r="C30" s="2" t="s">
        <v>48</v>
      </c>
      <c r="D30" s="1">
        <v>197</v>
      </c>
      <c r="E30" s="3" t="s">
        <v>49</v>
      </c>
      <c r="F30" s="1">
        <v>83000</v>
      </c>
      <c r="G30" s="1" t="s">
        <v>126</v>
      </c>
      <c r="H30" s="1" t="s">
        <v>127</v>
      </c>
      <c r="I30" s="1">
        <v>2022</v>
      </c>
      <c r="J30" s="1">
        <v>2022</v>
      </c>
      <c r="K30" s="1" t="s">
        <v>128</v>
      </c>
      <c r="L30" s="2" t="s">
        <v>27</v>
      </c>
      <c r="M30" s="1">
        <v>30</v>
      </c>
      <c r="N30" s="2" t="s">
        <v>156</v>
      </c>
      <c r="O30" s="2" t="s">
        <v>244</v>
      </c>
      <c r="P30" s="20">
        <v>0</v>
      </c>
      <c r="Q30" s="20">
        <v>0</v>
      </c>
      <c r="R30" s="20">
        <v>0</v>
      </c>
      <c r="S30" s="20">
        <v>0</v>
      </c>
      <c r="T30" s="21">
        <v>0</v>
      </c>
      <c r="U30" s="21">
        <v>0</v>
      </c>
      <c r="V30" s="21">
        <v>0</v>
      </c>
      <c r="W30" s="21">
        <v>0</v>
      </c>
      <c r="X30" s="21">
        <v>0</v>
      </c>
      <c r="Y30" s="22">
        <v>0</v>
      </c>
    </row>
    <row r="31" spans="1:25" ht="60.75" thickBot="1" x14ac:dyDescent="0.3">
      <c r="A31" s="10" t="s">
        <v>45</v>
      </c>
      <c r="B31" s="1">
        <v>7</v>
      </c>
      <c r="C31" s="2" t="s">
        <v>59</v>
      </c>
      <c r="D31" s="1">
        <v>246</v>
      </c>
      <c r="E31" s="3" t="s">
        <v>60</v>
      </c>
      <c r="F31" s="1">
        <v>100000</v>
      </c>
      <c r="G31" s="1" t="s">
        <v>126</v>
      </c>
      <c r="H31" s="1" t="s">
        <v>127</v>
      </c>
      <c r="I31" s="1">
        <v>2022</v>
      </c>
      <c r="J31" s="1">
        <v>2022</v>
      </c>
      <c r="K31" s="1" t="s">
        <v>128</v>
      </c>
      <c r="L31" s="2" t="s">
        <v>27</v>
      </c>
      <c r="M31" s="1">
        <v>30</v>
      </c>
      <c r="N31" s="2" t="s">
        <v>58</v>
      </c>
      <c r="O31" s="2" t="s">
        <v>157</v>
      </c>
      <c r="P31" s="20">
        <v>0</v>
      </c>
      <c r="Q31" s="20">
        <v>0</v>
      </c>
      <c r="R31" s="20">
        <v>0</v>
      </c>
      <c r="S31" s="20">
        <v>3500000</v>
      </c>
      <c r="T31" s="21">
        <v>0</v>
      </c>
      <c r="U31" s="21">
        <v>0</v>
      </c>
      <c r="V31" s="21">
        <v>0</v>
      </c>
      <c r="W31" s="21">
        <v>0</v>
      </c>
      <c r="X31" s="21">
        <v>0</v>
      </c>
      <c r="Y31" s="22">
        <v>0</v>
      </c>
    </row>
    <row r="32" spans="1:25" ht="135.75" thickBot="1" x14ac:dyDescent="0.3">
      <c r="A32" s="10" t="s">
        <v>61</v>
      </c>
      <c r="B32" s="1">
        <v>8</v>
      </c>
      <c r="C32" s="2" t="s">
        <v>62</v>
      </c>
      <c r="D32" s="1">
        <v>151</v>
      </c>
      <c r="E32" s="3" t="s">
        <v>63</v>
      </c>
      <c r="F32" s="1">
        <v>125000</v>
      </c>
      <c r="G32" s="1" t="s">
        <v>126</v>
      </c>
      <c r="H32" s="1" t="s">
        <v>127</v>
      </c>
      <c r="I32" s="1">
        <v>2022</v>
      </c>
      <c r="J32" s="1">
        <v>2022</v>
      </c>
      <c r="K32" s="1" t="s">
        <v>128</v>
      </c>
      <c r="L32" s="2" t="s">
        <v>27</v>
      </c>
      <c r="M32" s="1">
        <v>30</v>
      </c>
      <c r="N32" s="2" t="s">
        <v>158</v>
      </c>
      <c r="O32" s="2" t="s">
        <v>245</v>
      </c>
      <c r="P32" s="20">
        <v>0</v>
      </c>
      <c r="Q32" s="20">
        <v>0</v>
      </c>
      <c r="R32" s="20">
        <v>0</v>
      </c>
      <c r="S32" s="20">
        <v>0</v>
      </c>
      <c r="T32" s="21">
        <v>0</v>
      </c>
      <c r="U32" s="21">
        <v>0</v>
      </c>
      <c r="V32" s="21">
        <v>0</v>
      </c>
      <c r="W32" s="21">
        <v>0</v>
      </c>
      <c r="X32" s="21">
        <v>0</v>
      </c>
      <c r="Y32" s="22">
        <v>0</v>
      </c>
    </row>
    <row r="33" spans="1:25" ht="60.75" thickBot="1" x14ac:dyDescent="0.3">
      <c r="A33" s="10" t="s">
        <v>61</v>
      </c>
      <c r="B33" s="1">
        <v>8</v>
      </c>
      <c r="C33" s="2" t="s">
        <v>64</v>
      </c>
      <c r="D33" s="1">
        <v>162</v>
      </c>
      <c r="E33" s="3" t="s">
        <v>65</v>
      </c>
      <c r="F33" s="1">
        <v>126000</v>
      </c>
      <c r="G33" s="1" t="s">
        <v>126</v>
      </c>
      <c r="H33" s="1" t="s">
        <v>127</v>
      </c>
      <c r="I33" s="1">
        <v>2022</v>
      </c>
      <c r="J33" s="1">
        <v>2022</v>
      </c>
      <c r="K33" s="1" t="s">
        <v>128</v>
      </c>
      <c r="L33" s="2" t="s">
        <v>27</v>
      </c>
      <c r="M33" s="1">
        <v>30</v>
      </c>
      <c r="N33" s="2" t="s">
        <v>159</v>
      </c>
      <c r="O33" s="2" t="s">
        <v>160</v>
      </c>
      <c r="P33" s="20">
        <v>0</v>
      </c>
      <c r="Q33" s="20">
        <v>563866783</v>
      </c>
      <c r="R33" s="20">
        <v>0</v>
      </c>
      <c r="S33" s="20">
        <v>0</v>
      </c>
      <c r="T33" s="21">
        <v>0</v>
      </c>
      <c r="U33" s="21">
        <v>0</v>
      </c>
      <c r="V33" s="21">
        <v>0</v>
      </c>
      <c r="W33" s="21">
        <v>0</v>
      </c>
      <c r="X33" s="21">
        <v>0</v>
      </c>
      <c r="Y33" s="22">
        <v>0</v>
      </c>
    </row>
    <row r="34" spans="1:25" ht="60.75" thickBot="1" x14ac:dyDescent="0.3">
      <c r="A34" s="10" t="s">
        <v>61</v>
      </c>
      <c r="B34" s="1">
        <v>8</v>
      </c>
      <c r="C34" s="2" t="s">
        <v>66</v>
      </c>
      <c r="D34" s="1">
        <v>161</v>
      </c>
      <c r="E34" s="3" t="s">
        <v>67</v>
      </c>
      <c r="F34" s="1">
        <v>128000</v>
      </c>
      <c r="G34" s="1" t="s">
        <v>126</v>
      </c>
      <c r="H34" s="1" t="s">
        <v>127</v>
      </c>
      <c r="I34" s="1">
        <v>2022</v>
      </c>
      <c r="J34" s="1">
        <v>2022</v>
      </c>
      <c r="K34" s="1" t="s">
        <v>128</v>
      </c>
      <c r="L34" s="2" t="s">
        <v>27</v>
      </c>
      <c r="M34" s="1">
        <v>30</v>
      </c>
      <c r="N34" s="2" t="s">
        <v>161</v>
      </c>
      <c r="O34" s="2" t="s">
        <v>246</v>
      </c>
      <c r="P34" s="20">
        <v>0</v>
      </c>
      <c r="Q34" s="20">
        <v>640000</v>
      </c>
      <c r="R34" s="20">
        <v>0</v>
      </c>
      <c r="S34" s="20">
        <v>0</v>
      </c>
      <c r="T34" s="21">
        <v>0</v>
      </c>
      <c r="U34" s="21">
        <v>0</v>
      </c>
      <c r="V34" s="21">
        <v>0</v>
      </c>
      <c r="W34" s="21">
        <v>0</v>
      </c>
      <c r="X34" s="21">
        <v>0</v>
      </c>
      <c r="Y34" s="22">
        <v>0</v>
      </c>
    </row>
    <row r="35" spans="1:25" ht="105.75" thickBot="1" x14ac:dyDescent="0.3">
      <c r="A35" s="10" t="s">
        <v>61</v>
      </c>
      <c r="B35" s="1">
        <v>8</v>
      </c>
      <c r="C35" s="2" t="s">
        <v>68</v>
      </c>
      <c r="D35" s="1">
        <v>155</v>
      </c>
      <c r="E35" s="3" t="s">
        <v>69</v>
      </c>
      <c r="F35" s="1">
        <v>130000</v>
      </c>
      <c r="G35" s="1" t="s">
        <v>126</v>
      </c>
      <c r="H35" s="1" t="s">
        <v>127</v>
      </c>
      <c r="I35" s="1">
        <v>2022</v>
      </c>
      <c r="J35" s="1">
        <v>2022</v>
      </c>
      <c r="K35" s="1" t="s">
        <v>128</v>
      </c>
      <c r="L35" s="2" t="s">
        <v>27</v>
      </c>
      <c r="M35" s="1">
        <v>30</v>
      </c>
      <c r="N35" s="2" t="s">
        <v>70</v>
      </c>
      <c r="O35" s="2" t="s">
        <v>71</v>
      </c>
      <c r="P35" s="20">
        <v>0</v>
      </c>
      <c r="Q35" s="20">
        <v>-9759939</v>
      </c>
      <c r="R35" s="20">
        <v>0</v>
      </c>
      <c r="S35" s="20">
        <v>10002</v>
      </c>
      <c r="T35" s="21">
        <v>0</v>
      </c>
      <c r="U35" s="21">
        <v>0</v>
      </c>
      <c r="V35" s="21">
        <v>0</v>
      </c>
      <c r="W35" s="21">
        <v>0</v>
      </c>
      <c r="X35" s="21">
        <v>0</v>
      </c>
      <c r="Y35" s="22">
        <v>0</v>
      </c>
    </row>
    <row r="36" spans="1:25" ht="60.75" thickBot="1" x14ac:dyDescent="0.3">
      <c r="A36" s="10" t="s">
        <v>72</v>
      </c>
      <c r="B36" s="1">
        <v>9</v>
      </c>
      <c r="C36" s="2" t="s">
        <v>73</v>
      </c>
      <c r="D36" s="1">
        <v>200</v>
      </c>
      <c r="E36" s="3" t="s">
        <v>74</v>
      </c>
      <c r="F36" s="1">
        <v>132000</v>
      </c>
      <c r="G36" s="1" t="s">
        <v>126</v>
      </c>
      <c r="H36" s="1" t="s">
        <v>127</v>
      </c>
      <c r="I36" s="1">
        <v>2022</v>
      </c>
      <c r="J36" s="1">
        <v>2022</v>
      </c>
      <c r="K36" s="1" t="s">
        <v>128</v>
      </c>
      <c r="L36" s="2" t="s">
        <v>27</v>
      </c>
      <c r="M36" s="1">
        <v>30</v>
      </c>
      <c r="N36" s="2" t="s">
        <v>162</v>
      </c>
      <c r="O36" s="2" t="s">
        <v>163</v>
      </c>
      <c r="P36" s="20">
        <v>0</v>
      </c>
      <c r="Q36" s="20">
        <v>0</v>
      </c>
      <c r="R36" s="20">
        <v>0</v>
      </c>
      <c r="S36" s="20">
        <v>0</v>
      </c>
      <c r="T36" s="21">
        <v>0</v>
      </c>
      <c r="U36" s="21">
        <v>0</v>
      </c>
      <c r="V36" s="21">
        <v>0</v>
      </c>
      <c r="W36" s="21">
        <v>0</v>
      </c>
      <c r="X36" s="21">
        <v>0</v>
      </c>
      <c r="Y36" s="22">
        <v>0</v>
      </c>
    </row>
    <row r="37" spans="1:25" ht="150.75" thickBot="1" x14ac:dyDescent="0.3">
      <c r="A37" s="10" t="s">
        <v>72</v>
      </c>
      <c r="B37" s="1">
        <v>9</v>
      </c>
      <c r="C37" s="2" t="s">
        <v>75</v>
      </c>
      <c r="D37" s="1">
        <v>601</v>
      </c>
      <c r="E37" s="3" t="s">
        <v>76</v>
      </c>
      <c r="F37" s="1">
        <v>135000</v>
      </c>
      <c r="G37" s="1" t="s">
        <v>126</v>
      </c>
      <c r="H37" s="1" t="s">
        <v>127</v>
      </c>
      <c r="I37" s="1">
        <v>2022</v>
      </c>
      <c r="J37" s="1">
        <v>2022</v>
      </c>
      <c r="K37" s="1" t="s">
        <v>128</v>
      </c>
      <c r="L37" s="2" t="s">
        <v>27</v>
      </c>
      <c r="M37" s="1">
        <v>30</v>
      </c>
      <c r="N37" s="2" t="s">
        <v>164</v>
      </c>
      <c r="O37" s="2" t="s">
        <v>165</v>
      </c>
      <c r="P37" s="20">
        <v>0</v>
      </c>
      <c r="Q37" s="20">
        <v>0</v>
      </c>
      <c r="R37" s="20">
        <v>0</v>
      </c>
      <c r="S37" s="20">
        <v>0</v>
      </c>
      <c r="T37" s="21">
        <v>0</v>
      </c>
      <c r="U37" s="21">
        <v>0</v>
      </c>
      <c r="V37" s="21">
        <v>0</v>
      </c>
      <c r="W37" s="21">
        <v>0</v>
      </c>
      <c r="X37" s="21">
        <v>0</v>
      </c>
      <c r="Y37" s="22">
        <v>0</v>
      </c>
    </row>
    <row r="38" spans="1:25" ht="105.75" thickBot="1" x14ac:dyDescent="0.3">
      <c r="A38" s="10" t="s">
        <v>72</v>
      </c>
      <c r="B38" s="1">
        <v>9</v>
      </c>
      <c r="C38" s="2" t="s">
        <v>75</v>
      </c>
      <c r="D38" s="1">
        <v>601</v>
      </c>
      <c r="E38" s="3" t="s">
        <v>76</v>
      </c>
      <c r="F38" s="1">
        <v>135000</v>
      </c>
      <c r="G38" s="1" t="s">
        <v>126</v>
      </c>
      <c r="H38" s="1" t="s">
        <v>127</v>
      </c>
      <c r="I38" s="1">
        <v>2022</v>
      </c>
      <c r="J38" s="1">
        <v>2022</v>
      </c>
      <c r="K38" s="1" t="s">
        <v>128</v>
      </c>
      <c r="L38" s="2" t="s">
        <v>27</v>
      </c>
      <c r="M38" s="1">
        <v>30</v>
      </c>
      <c r="N38" s="2" t="s">
        <v>225</v>
      </c>
      <c r="O38" s="2" t="s">
        <v>166</v>
      </c>
      <c r="P38" s="20">
        <v>0</v>
      </c>
      <c r="Q38" s="20">
        <v>0</v>
      </c>
      <c r="R38" s="20">
        <v>0</v>
      </c>
      <c r="S38" s="20">
        <v>0</v>
      </c>
      <c r="T38" s="21">
        <v>0</v>
      </c>
      <c r="U38" s="21">
        <v>0</v>
      </c>
      <c r="V38" s="21">
        <v>0</v>
      </c>
      <c r="W38" s="21">
        <v>11</v>
      </c>
      <c r="X38" s="21">
        <v>0</v>
      </c>
      <c r="Y38" s="22">
        <v>11</v>
      </c>
    </row>
    <row r="39" spans="1:25" ht="60.75" thickBot="1" x14ac:dyDescent="0.3">
      <c r="A39" s="10" t="s">
        <v>72</v>
      </c>
      <c r="B39" s="1">
        <v>9</v>
      </c>
      <c r="C39" s="2" t="s">
        <v>75</v>
      </c>
      <c r="D39" s="1">
        <v>601</v>
      </c>
      <c r="E39" s="3" t="s">
        <v>76</v>
      </c>
      <c r="F39" s="1">
        <v>135000</v>
      </c>
      <c r="G39" s="1" t="s">
        <v>126</v>
      </c>
      <c r="H39" s="1" t="s">
        <v>127</v>
      </c>
      <c r="I39" s="1">
        <v>2022</v>
      </c>
      <c r="J39" s="1">
        <v>2022</v>
      </c>
      <c r="K39" s="1" t="s">
        <v>128</v>
      </c>
      <c r="L39" s="2" t="s">
        <v>27</v>
      </c>
      <c r="M39" s="1">
        <v>30</v>
      </c>
      <c r="N39" s="2" t="s">
        <v>167</v>
      </c>
      <c r="O39" s="2" t="s">
        <v>168</v>
      </c>
      <c r="P39" s="20">
        <v>0</v>
      </c>
      <c r="Q39" s="20">
        <v>3300000</v>
      </c>
      <c r="R39" s="20">
        <v>0</v>
      </c>
      <c r="S39" s="20">
        <v>0</v>
      </c>
      <c r="T39" s="21">
        <v>0</v>
      </c>
      <c r="U39" s="21">
        <v>0</v>
      </c>
      <c r="V39" s="21">
        <v>0</v>
      </c>
      <c r="W39" s="21">
        <v>0</v>
      </c>
      <c r="X39" s="21">
        <v>0</v>
      </c>
      <c r="Y39" s="22">
        <v>0</v>
      </c>
    </row>
    <row r="40" spans="1:25" ht="150.75" thickBot="1" x14ac:dyDescent="0.3">
      <c r="A40" s="10" t="s">
        <v>72</v>
      </c>
      <c r="B40" s="1">
        <v>9</v>
      </c>
      <c r="C40" s="2" t="s">
        <v>75</v>
      </c>
      <c r="D40" s="1">
        <v>601</v>
      </c>
      <c r="E40" s="3" t="s">
        <v>76</v>
      </c>
      <c r="F40" s="1">
        <v>135000</v>
      </c>
      <c r="G40" s="1" t="s">
        <v>126</v>
      </c>
      <c r="H40" s="1" t="s">
        <v>127</v>
      </c>
      <c r="I40" s="1">
        <v>2022</v>
      </c>
      <c r="J40" s="1">
        <v>2022</v>
      </c>
      <c r="K40" s="1" t="s">
        <v>128</v>
      </c>
      <c r="L40" s="2" t="s">
        <v>27</v>
      </c>
      <c r="M40" s="1">
        <v>30</v>
      </c>
      <c r="N40" s="2" t="s">
        <v>169</v>
      </c>
      <c r="O40" s="2" t="s">
        <v>268</v>
      </c>
      <c r="P40" s="20">
        <v>0</v>
      </c>
      <c r="Q40" s="20">
        <v>482400</v>
      </c>
      <c r="R40" s="20">
        <v>0</v>
      </c>
      <c r="S40" s="20">
        <v>0</v>
      </c>
      <c r="T40" s="21">
        <v>0</v>
      </c>
      <c r="U40" s="21">
        <v>0</v>
      </c>
      <c r="V40" s="21">
        <v>0</v>
      </c>
      <c r="W40" s="21">
        <v>0</v>
      </c>
      <c r="X40" s="21">
        <v>0</v>
      </c>
      <c r="Y40" s="22">
        <v>0</v>
      </c>
    </row>
    <row r="41" spans="1:25" ht="375.75" thickBot="1" x14ac:dyDescent="0.3">
      <c r="A41" s="10" t="s">
        <v>72</v>
      </c>
      <c r="B41" s="1">
        <v>9</v>
      </c>
      <c r="C41" s="2" t="s">
        <v>77</v>
      </c>
      <c r="D41" s="1">
        <v>602</v>
      </c>
      <c r="E41" s="3" t="s">
        <v>78</v>
      </c>
      <c r="F41" s="1">
        <v>137000</v>
      </c>
      <c r="G41" s="1" t="s">
        <v>126</v>
      </c>
      <c r="H41" s="1" t="s">
        <v>127</v>
      </c>
      <c r="I41" s="1">
        <v>2022</v>
      </c>
      <c r="J41" s="1">
        <v>2022</v>
      </c>
      <c r="K41" s="1" t="s">
        <v>128</v>
      </c>
      <c r="L41" s="2" t="s">
        <v>27</v>
      </c>
      <c r="M41" s="1">
        <v>30</v>
      </c>
      <c r="N41" s="2" t="s">
        <v>79</v>
      </c>
      <c r="O41" s="2" t="s">
        <v>247</v>
      </c>
      <c r="P41" s="20">
        <v>0</v>
      </c>
      <c r="Q41" s="20">
        <v>-132758827</v>
      </c>
      <c r="R41" s="20">
        <v>0</v>
      </c>
      <c r="S41" s="20">
        <v>132758827</v>
      </c>
      <c r="T41" s="21">
        <v>0</v>
      </c>
      <c r="U41" s="21">
        <v>0</v>
      </c>
      <c r="V41" s="21">
        <v>0</v>
      </c>
      <c r="W41" s="21">
        <v>0</v>
      </c>
      <c r="X41" s="21">
        <v>0</v>
      </c>
      <c r="Y41" s="22">
        <v>0</v>
      </c>
    </row>
    <row r="42" spans="1:25" ht="225.75" thickBot="1" x14ac:dyDescent="0.3">
      <c r="A42" s="10" t="s">
        <v>72</v>
      </c>
      <c r="B42" s="1">
        <v>9</v>
      </c>
      <c r="C42" s="2" t="s">
        <v>77</v>
      </c>
      <c r="D42" s="1">
        <v>602</v>
      </c>
      <c r="E42" s="3" t="s">
        <v>78</v>
      </c>
      <c r="F42" s="1">
        <v>137000</v>
      </c>
      <c r="G42" s="1" t="s">
        <v>126</v>
      </c>
      <c r="H42" s="1" t="s">
        <v>127</v>
      </c>
      <c r="I42" s="1">
        <v>2022</v>
      </c>
      <c r="J42" s="1">
        <v>2022</v>
      </c>
      <c r="K42" s="1" t="s">
        <v>128</v>
      </c>
      <c r="L42" s="2" t="s">
        <v>27</v>
      </c>
      <c r="M42" s="1">
        <v>30</v>
      </c>
      <c r="N42" s="2" t="s">
        <v>84</v>
      </c>
      <c r="O42" s="2" t="s">
        <v>248</v>
      </c>
      <c r="P42" s="20">
        <v>0</v>
      </c>
      <c r="Q42" s="20">
        <v>11848650</v>
      </c>
      <c r="R42" s="20">
        <v>0</v>
      </c>
      <c r="S42" s="20">
        <v>8576267</v>
      </c>
      <c r="T42" s="21">
        <v>0</v>
      </c>
      <c r="U42" s="21">
        <v>0</v>
      </c>
      <c r="V42" s="21">
        <v>0</v>
      </c>
      <c r="W42" s="21">
        <v>0</v>
      </c>
      <c r="X42" s="21">
        <v>0</v>
      </c>
      <c r="Y42" s="22">
        <v>0</v>
      </c>
    </row>
    <row r="43" spans="1:25" ht="165.75" thickBot="1" x14ac:dyDescent="0.3">
      <c r="A43" s="10" t="s">
        <v>72</v>
      </c>
      <c r="B43" s="1">
        <v>9</v>
      </c>
      <c r="C43" s="2" t="s">
        <v>77</v>
      </c>
      <c r="D43" s="1">
        <v>602</v>
      </c>
      <c r="E43" s="3" t="s">
        <v>78</v>
      </c>
      <c r="F43" s="1">
        <v>137000</v>
      </c>
      <c r="G43" s="1" t="s">
        <v>126</v>
      </c>
      <c r="H43" s="1" t="s">
        <v>127</v>
      </c>
      <c r="I43" s="1">
        <v>2022</v>
      </c>
      <c r="J43" s="1">
        <v>2022</v>
      </c>
      <c r="K43" s="1" t="s">
        <v>128</v>
      </c>
      <c r="L43" s="2" t="s">
        <v>27</v>
      </c>
      <c r="M43" s="1">
        <v>30</v>
      </c>
      <c r="N43" s="2" t="s">
        <v>170</v>
      </c>
      <c r="O43" s="2" t="s">
        <v>249</v>
      </c>
      <c r="P43" s="20">
        <v>0</v>
      </c>
      <c r="Q43" s="20">
        <v>112869</v>
      </c>
      <c r="R43" s="20">
        <v>0</v>
      </c>
      <c r="S43" s="20">
        <v>532206</v>
      </c>
      <c r="T43" s="21">
        <v>0</v>
      </c>
      <c r="U43" s="21">
        <v>0</v>
      </c>
      <c r="V43" s="21">
        <v>0</v>
      </c>
      <c r="W43" s="21">
        <v>0</v>
      </c>
      <c r="X43" s="21">
        <v>0</v>
      </c>
      <c r="Y43" s="22">
        <v>0</v>
      </c>
    </row>
    <row r="44" spans="1:25" ht="180.75" thickBot="1" x14ac:dyDescent="0.3">
      <c r="A44" s="10" t="s">
        <v>72</v>
      </c>
      <c r="B44" s="1">
        <v>9</v>
      </c>
      <c r="C44" s="2" t="s">
        <v>77</v>
      </c>
      <c r="D44" s="1">
        <v>602</v>
      </c>
      <c r="E44" s="3" t="s">
        <v>78</v>
      </c>
      <c r="F44" s="1">
        <v>137000</v>
      </c>
      <c r="G44" s="1" t="s">
        <v>126</v>
      </c>
      <c r="H44" s="1" t="s">
        <v>127</v>
      </c>
      <c r="I44" s="1">
        <v>2022</v>
      </c>
      <c r="J44" s="1">
        <v>2022</v>
      </c>
      <c r="K44" s="1" t="s">
        <v>128</v>
      </c>
      <c r="L44" s="2" t="s">
        <v>27</v>
      </c>
      <c r="M44" s="1">
        <v>30</v>
      </c>
      <c r="N44" s="2" t="s">
        <v>171</v>
      </c>
      <c r="O44" s="2" t="s">
        <v>250</v>
      </c>
      <c r="P44" s="20">
        <v>0</v>
      </c>
      <c r="Q44" s="20">
        <v>321708</v>
      </c>
      <c r="R44" s="20">
        <v>0</v>
      </c>
      <c r="S44" s="20">
        <v>321708</v>
      </c>
      <c r="T44" s="21">
        <v>0</v>
      </c>
      <c r="U44" s="21">
        <v>0</v>
      </c>
      <c r="V44" s="21">
        <v>0</v>
      </c>
      <c r="W44" s="21">
        <v>0</v>
      </c>
      <c r="X44" s="21">
        <v>0</v>
      </c>
      <c r="Y44" s="22">
        <v>0</v>
      </c>
    </row>
    <row r="45" spans="1:25" ht="150.75" thickBot="1" x14ac:dyDescent="0.3">
      <c r="A45" s="10" t="s">
        <v>72</v>
      </c>
      <c r="B45" s="1">
        <v>9</v>
      </c>
      <c r="C45" s="2" t="s">
        <v>77</v>
      </c>
      <c r="D45" s="1">
        <v>602</v>
      </c>
      <c r="E45" s="3" t="s">
        <v>78</v>
      </c>
      <c r="F45" s="1">
        <v>137000</v>
      </c>
      <c r="G45" s="1" t="s">
        <v>126</v>
      </c>
      <c r="H45" s="1" t="s">
        <v>127</v>
      </c>
      <c r="I45" s="1">
        <v>2022</v>
      </c>
      <c r="J45" s="1">
        <v>2022</v>
      </c>
      <c r="K45" s="1" t="s">
        <v>128</v>
      </c>
      <c r="L45" s="2" t="s">
        <v>27</v>
      </c>
      <c r="M45" s="1">
        <v>30</v>
      </c>
      <c r="N45" s="2" t="s">
        <v>172</v>
      </c>
      <c r="O45" s="2" t="s">
        <v>269</v>
      </c>
      <c r="P45" s="20">
        <v>0</v>
      </c>
      <c r="Q45" s="20">
        <v>0</v>
      </c>
      <c r="R45" s="20">
        <v>0</v>
      </c>
      <c r="S45" s="20">
        <v>0</v>
      </c>
      <c r="T45" s="21">
        <v>0</v>
      </c>
      <c r="U45" s="21">
        <v>0</v>
      </c>
      <c r="V45" s="21">
        <v>0</v>
      </c>
      <c r="W45" s="21">
        <v>0</v>
      </c>
      <c r="X45" s="21">
        <v>0</v>
      </c>
      <c r="Y45" s="22">
        <v>0</v>
      </c>
    </row>
    <row r="46" spans="1:25" ht="75.75" thickBot="1" x14ac:dyDescent="0.3">
      <c r="A46" s="10" t="s">
        <v>72</v>
      </c>
      <c r="B46" s="1">
        <v>9</v>
      </c>
      <c r="C46" s="2" t="s">
        <v>77</v>
      </c>
      <c r="D46" s="1">
        <v>602</v>
      </c>
      <c r="E46" s="3" t="s">
        <v>78</v>
      </c>
      <c r="F46" s="1">
        <v>137000</v>
      </c>
      <c r="G46" s="1" t="s">
        <v>126</v>
      </c>
      <c r="H46" s="1" t="s">
        <v>127</v>
      </c>
      <c r="I46" s="1">
        <v>2022</v>
      </c>
      <c r="J46" s="1">
        <v>2022</v>
      </c>
      <c r="K46" s="1" t="s">
        <v>128</v>
      </c>
      <c r="L46" s="2" t="s">
        <v>27</v>
      </c>
      <c r="M46" s="1">
        <v>30</v>
      </c>
      <c r="N46" s="2" t="s">
        <v>80</v>
      </c>
      <c r="O46" s="2" t="s">
        <v>173</v>
      </c>
      <c r="P46" s="20">
        <v>0</v>
      </c>
      <c r="Q46" s="20">
        <v>-7730184</v>
      </c>
      <c r="R46" s="20">
        <v>0</v>
      </c>
      <c r="S46" s="20">
        <v>-2804704</v>
      </c>
      <c r="T46" s="21">
        <v>0</v>
      </c>
      <c r="U46" s="21">
        <v>0</v>
      </c>
      <c r="V46" s="21">
        <v>0</v>
      </c>
      <c r="W46" s="21">
        <v>0</v>
      </c>
      <c r="X46" s="21">
        <v>0</v>
      </c>
      <c r="Y46" s="22">
        <v>0</v>
      </c>
    </row>
    <row r="47" spans="1:25" ht="60.75" thickBot="1" x14ac:dyDescent="0.3">
      <c r="A47" s="10" t="s">
        <v>72</v>
      </c>
      <c r="B47" s="1">
        <v>9</v>
      </c>
      <c r="C47" s="2" t="s">
        <v>77</v>
      </c>
      <c r="D47" s="1">
        <v>602</v>
      </c>
      <c r="E47" s="3" t="s">
        <v>78</v>
      </c>
      <c r="F47" s="1">
        <v>137000</v>
      </c>
      <c r="G47" s="1" t="s">
        <v>126</v>
      </c>
      <c r="H47" s="1" t="s">
        <v>127</v>
      </c>
      <c r="I47" s="1">
        <v>2022</v>
      </c>
      <c r="J47" s="1">
        <v>2022</v>
      </c>
      <c r="K47" s="1" t="s">
        <v>128</v>
      </c>
      <c r="L47" s="2" t="s">
        <v>27</v>
      </c>
      <c r="M47" s="1">
        <v>30</v>
      </c>
      <c r="N47" s="2" t="s">
        <v>81</v>
      </c>
      <c r="O47" s="2" t="s">
        <v>82</v>
      </c>
      <c r="P47" s="20">
        <v>0</v>
      </c>
      <c r="Q47" s="20">
        <v>-653688226</v>
      </c>
      <c r="R47" s="20">
        <v>0</v>
      </c>
      <c r="S47" s="20">
        <v>1085433112</v>
      </c>
      <c r="T47" s="21">
        <v>0</v>
      </c>
      <c r="U47" s="21">
        <v>0</v>
      </c>
      <c r="V47" s="21">
        <v>0</v>
      </c>
      <c r="W47" s="21">
        <v>0</v>
      </c>
      <c r="X47" s="21">
        <v>0</v>
      </c>
      <c r="Y47" s="22">
        <v>0</v>
      </c>
    </row>
    <row r="48" spans="1:25" ht="90.75" thickBot="1" x14ac:dyDescent="0.3">
      <c r="A48" s="10" t="s">
        <v>72</v>
      </c>
      <c r="B48" s="1">
        <v>9</v>
      </c>
      <c r="C48" s="2" t="s">
        <v>77</v>
      </c>
      <c r="D48" s="1">
        <v>602</v>
      </c>
      <c r="E48" s="3" t="s">
        <v>78</v>
      </c>
      <c r="F48" s="1">
        <v>137000</v>
      </c>
      <c r="G48" s="1" t="s">
        <v>126</v>
      </c>
      <c r="H48" s="1" t="s">
        <v>127</v>
      </c>
      <c r="I48" s="1">
        <v>2022</v>
      </c>
      <c r="J48" s="1">
        <v>2022</v>
      </c>
      <c r="K48" s="1" t="s">
        <v>128</v>
      </c>
      <c r="L48" s="2" t="s">
        <v>27</v>
      </c>
      <c r="M48" s="1">
        <v>30</v>
      </c>
      <c r="N48" s="2" t="s">
        <v>83</v>
      </c>
      <c r="O48" s="2" t="s">
        <v>174</v>
      </c>
      <c r="P48" s="20">
        <v>0</v>
      </c>
      <c r="Q48" s="20">
        <v>-3619662</v>
      </c>
      <c r="R48" s="20">
        <v>0</v>
      </c>
      <c r="S48" s="20">
        <v>-4877956</v>
      </c>
      <c r="T48" s="21">
        <v>0</v>
      </c>
      <c r="U48" s="21">
        <v>0</v>
      </c>
      <c r="V48" s="21">
        <v>0</v>
      </c>
      <c r="W48" s="21">
        <v>0</v>
      </c>
      <c r="X48" s="21">
        <v>0</v>
      </c>
      <c r="Y48" s="22">
        <v>0</v>
      </c>
    </row>
    <row r="49" spans="1:25" ht="75.75" thickBot="1" x14ac:dyDescent="0.3">
      <c r="A49" s="10" t="s">
        <v>72</v>
      </c>
      <c r="B49" s="1">
        <v>9</v>
      </c>
      <c r="C49" s="2" t="s">
        <v>85</v>
      </c>
      <c r="D49" s="1">
        <v>720</v>
      </c>
      <c r="E49" s="3" t="s">
        <v>86</v>
      </c>
      <c r="F49" s="1">
        <v>138000</v>
      </c>
      <c r="G49" s="1" t="s">
        <v>126</v>
      </c>
      <c r="H49" s="1" t="s">
        <v>127</v>
      </c>
      <c r="I49" s="1">
        <v>2022</v>
      </c>
      <c r="J49" s="1">
        <v>2022</v>
      </c>
      <c r="K49" s="1" t="s">
        <v>128</v>
      </c>
      <c r="L49" s="2" t="s">
        <v>27</v>
      </c>
      <c r="M49" s="1">
        <v>30</v>
      </c>
      <c r="N49" s="2" t="s">
        <v>175</v>
      </c>
      <c r="O49" s="2" t="s">
        <v>251</v>
      </c>
      <c r="P49" s="20">
        <v>0</v>
      </c>
      <c r="Q49" s="20">
        <v>561875</v>
      </c>
      <c r="R49" s="20">
        <v>0</v>
      </c>
      <c r="S49" s="20">
        <v>0</v>
      </c>
      <c r="T49" s="21">
        <v>0</v>
      </c>
      <c r="U49" s="21">
        <v>0</v>
      </c>
      <c r="V49" s="21">
        <v>0</v>
      </c>
      <c r="W49" s="21">
        <v>0</v>
      </c>
      <c r="X49" s="21">
        <v>0</v>
      </c>
      <c r="Y49" s="22">
        <v>0</v>
      </c>
    </row>
    <row r="50" spans="1:25" ht="90.75" thickBot="1" x14ac:dyDescent="0.3">
      <c r="A50" s="10" t="s">
        <v>72</v>
      </c>
      <c r="B50" s="1">
        <v>9</v>
      </c>
      <c r="C50" s="2" t="s">
        <v>85</v>
      </c>
      <c r="D50" s="1">
        <v>720</v>
      </c>
      <c r="E50" s="3" t="s">
        <v>86</v>
      </c>
      <c r="F50" s="1">
        <v>138000</v>
      </c>
      <c r="G50" s="1" t="s">
        <v>126</v>
      </c>
      <c r="H50" s="1" t="s">
        <v>127</v>
      </c>
      <c r="I50" s="1">
        <v>2022</v>
      </c>
      <c r="J50" s="1">
        <v>2022</v>
      </c>
      <c r="K50" s="1" t="s">
        <v>128</v>
      </c>
      <c r="L50" s="2" t="s">
        <v>27</v>
      </c>
      <c r="M50" s="1">
        <v>30</v>
      </c>
      <c r="N50" s="2" t="s">
        <v>176</v>
      </c>
      <c r="O50" s="2" t="s">
        <v>177</v>
      </c>
      <c r="P50" s="20">
        <v>0</v>
      </c>
      <c r="Q50" s="20">
        <v>350000</v>
      </c>
      <c r="R50" s="20">
        <v>0</v>
      </c>
      <c r="S50" s="20">
        <v>0</v>
      </c>
      <c r="T50" s="21">
        <v>0</v>
      </c>
      <c r="U50" s="21">
        <v>0</v>
      </c>
      <c r="V50" s="21">
        <v>0</v>
      </c>
      <c r="W50" s="21">
        <v>0</v>
      </c>
      <c r="X50" s="21">
        <v>0</v>
      </c>
      <c r="Y50" s="22">
        <v>0</v>
      </c>
    </row>
    <row r="51" spans="1:25" ht="75.75" thickBot="1" x14ac:dyDescent="0.3">
      <c r="A51" s="10" t="s">
        <v>72</v>
      </c>
      <c r="B51" s="1">
        <v>9</v>
      </c>
      <c r="C51" s="2" t="s">
        <v>87</v>
      </c>
      <c r="D51" s="1">
        <v>790</v>
      </c>
      <c r="E51" s="3" t="s">
        <v>88</v>
      </c>
      <c r="F51" s="1">
        <v>139000</v>
      </c>
      <c r="G51" s="1" t="s">
        <v>126</v>
      </c>
      <c r="H51" s="1" t="s">
        <v>127</v>
      </c>
      <c r="I51" s="1">
        <v>2022</v>
      </c>
      <c r="J51" s="1">
        <v>2022</v>
      </c>
      <c r="K51" s="1" t="s">
        <v>128</v>
      </c>
      <c r="L51" s="2" t="s">
        <v>27</v>
      </c>
      <c r="M51" s="1">
        <v>30</v>
      </c>
      <c r="N51" s="2" t="s">
        <v>178</v>
      </c>
      <c r="O51" s="2" t="s">
        <v>179</v>
      </c>
      <c r="P51" s="20">
        <v>0</v>
      </c>
      <c r="Q51" s="20">
        <v>2000000</v>
      </c>
      <c r="R51" s="20">
        <v>0</v>
      </c>
      <c r="S51" s="20">
        <v>0</v>
      </c>
      <c r="T51" s="21">
        <v>0</v>
      </c>
      <c r="U51" s="21">
        <v>0</v>
      </c>
      <c r="V51" s="21">
        <v>0</v>
      </c>
      <c r="W51" s="21">
        <v>0</v>
      </c>
      <c r="X51" s="21">
        <v>0</v>
      </c>
      <c r="Y51" s="22">
        <v>0</v>
      </c>
    </row>
    <row r="52" spans="1:25" ht="60.75" thickBot="1" x14ac:dyDescent="0.3">
      <c r="A52" s="10" t="s">
        <v>72</v>
      </c>
      <c r="B52" s="1">
        <v>9</v>
      </c>
      <c r="C52" s="2" t="s">
        <v>89</v>
      </c>
      <c r="D52" s="1">
        <v>792</v>
      </c>
      <c r="E52" s="3" t="s">
        <v>90</v>
      </c>
      <c r="F52" s="1">
        <v>140000</v>
      </c>
      <c r="G52" s="1" t="s">
        <v>126</v>
      </c>
      <c r="H52" s="1" t="s">
        <v>127</v>
      </c>
      <c r="I52" s="1">
        <v>2022</v>
      </c>
      <c r="J52" s="1">
        <v>2022</v>
      </c>
      <c r="K52" s="1" t="s">
        <v>128</v>
      </c>
      <c r="L52" s="2" t="s">
        <v>27</v>
      </c>
      <c r="M52" s="1">
        <v>30</v>
      </c>
      <c r="N52" s="2" t="s">
        <v>180</v>
      </c>
      <c r="O52" s="2" t="s">
        <v>181</v>
      </c>
      <c r="P52" s="20">
        <v>0</v>
      </c>
      <c r="Q52" s="20">
        <v>9015174</v>
      </c>
      <c r="R52" s="20">
        <v>0</v>
      </c>
      <c r="S52" s="20">
        <v>0</v>
      </c>
      <c r="T52" s="21">
        <v>0</v>
      </c>
      <c r="U52" s="21">
        <v>0</v>
      </c>
      <c r="V52" s="21">
        <v>0</v>
      </c>
      <c r="W52" s="21">
        <v>0</v>
      </c>
      <c r="X52" s="21">
        <v>0</v>
      </c>
      <c r="Y52" s="22">
        <v>0</v>
      </c>
    </row>
    <row r="53" spans="1:25" ht="60.75" thickBot="1" x14ac:dyDescent="0.3">
      <c r="A53" s="10" t="s">
        <v>72</v>
      </c>
      <c r="B53" s="1">
        <v>9</v>
      </c>
      <c r="C53" s="2" t="s">
        <v>89</v>
      </c>
      <c r="D53" s="1">
        <v>792</v>
      </c>
      <c r="E53" s="3" t="s">
        <v>90</v>
      </c>
      <c r="F53" s="1">
        <v>140000</v>
      </c>
      <c r="G53" s="1" t="s">
        <v>126</v>
      </c>
      <c r="H53" s="1" t="s">
        <v>127</v>
      </c>
      <c r="I53" s="1">
        <v>2022</v>
      </c>
      <c r="J53" s="1">
        <v>2022</v>
      </c>
      <c r="K53" s="1" t="s">
        <v>128</v>
      </c>
      <c r="L53" s="2" t="s">
        <v>27</v>
      </c>
      <c r="M53" s="1">
        <v>30</v>
      </c>
      <c r="N53" s="2" t="s">
        <v>182</v>
      </c>
      <c r="O53" s="2" t="s">
        <v>183</v>
      </c>
      <c r="P53" s="20">
        <v>0</v>
      </c>
      <c r="Q53" s="20">
        <v>4243126</v>
      </c>
      <c r="R53" s="20">
        <v>0</v>
      </c>
      <c r="S53" s="20">
        <v>0</v>
      </c>
      <c r="T53" s="21">
        <v>0</v>
      </c>
      <c r="U53" s="21">
        <v>0</v>
      </c>
      <c r="V53" s="21">
        <v>0</v>
      </c>
      <c r="W53" s="21">
        <v>0</v>
      </c>
      <c r="X53" s="21">
        <v>0</v>
      </c>
      <c r="Y53" s="22">
        <v>0</v>
      </c>
    </row>
    <row r="54" spans="1:25" ht="45.75" thickBot="1" x14ac:dyDescent="0.3">
      <c r="A54" s="10" t="s">
        <v>72</v>
      </c>
      <c r="B54" s="1">
        <v>9</v>
      </c>
      <c r="C54" s="2" t="s">
        <v>89</v>
      </c>
      <c r="D54" s="1">
        <v>792</v>
      </c>
      <c r="E54" s="3" t="s">
        <v>90</v>
      </c>
      <c r="F54" s="1">
        <v>140000</v>
      </c>
      <c r="G54" s="1" t="s">
        <v>126</v>
      </c>
      <c r="H54" s="1" t="s">
        <v>127</v>
      </c>
      <c r="I54" s="1">
        <v>2022</v>
      </c>
      <c r="J54" s="1">
        <v>2022</v>
      </c>
      <c r="K54" s="1" t="s">
        <v>128</v>
      </c>
      <c r="L54" s="2" t="s">
        <v>27</v>
      </c>
      <c r="M54" s="1">
        <v>30</v>
      </c>
      <c r="N54" s="2" t="s">
        <v>91</v>
      </c>
      <c r="O54" s="2" t="s">
        <v>252</v>
      </c>
      <c r="P54" s="20">
        <v>0</v>
      </c>
      <c r="Q54" s="20">
        <v>541786</v>
      </c>
      <c r="R54" s="20">
        <v>0</v>
      </c>
      <c r="S54" s="20">
        <v>0</v>
      </c>
      <c r="T54" s="21">
        <v>0</v>
      </c>
      <c r="U54" s="21">
        <v>0</v>
      </c>
      <c r="V54" s="21">
        <v>0</v>
      </c>
      <c r="W54" s="21">
        <v>0</v>
      </c>
      <c r="X54" s="21">
        <v>0</v>
      </c>
      <c r="Y54" s="22">
        <v>0</v>
      </c>
    </row>
    <row r="55" spans="1:25" ht="105.75" thickBot="1" x14ac:dyDescent="0.3">
      <c r="A55" s="10" t="s">
        <v>72</v>
      </c>
      <c r="B55" s="1">
        <v>9</v>
      </c>
      <c r="C55" s="2" t="s">
        <v>89</v>
      </c>
      <c r="D55" s="1">
        <v>792</v>
      </c>
      <c r="E55" s="3" t="s">
        <v>90</v>
      </c>
      <c r="F55" s="1">
        <v>140000</v>
      </c>
      <c r="G55" s="1" t="s">
        <v>126</v>
      </c>
      <c r="H55" s="1" t="s">
        <v>127</v>
      </c>
      <c r="I55" s="1">
        <v>2022</v>
      </c>
      <c r="J55" s="1">
        <v>2022</v>
      </c>
      <c r="K55" s="1" t="s">
        <v>128</v>
      </c>
      <c r="L55" s="2" t="s">
        <v>27</v>
      </c>
      <c r="M55" s="1">
        <v>30</v>
      </c>
      <c r="N55" s="2" t="s">
        <v>184</v>
      </c>
      <c r="O55" s="2" t="s">
        <v>185</v>
      </c>
      <c r="P55" s="20">
        <v>0</v>
      </c>
      <c r="Q55" s="20">
        <v>5170000</v>
      </c>
      <c r="R55" s="20">
        <v>0</v>
      </c>
      <c r="S55" s="20">
        <v>0</v>
      </c>
      <c r="T55" s="21">
        <v>0</v>
      </c>
      <c r="U55" s="21">
        <v>0</v>
      </c>
      <c r="V55" s="21">
        <v>0</v>
      </c>
      <c r="W55" s="21">
        <v>0</v>
      </c>
      <c r="X55" s="21">
        <v>0</v>
      </c>
      <c r="Y55" s="22">
        <v>0</v>
      </c>
    </row>
    <row r="56" spans="1:25" ht="105.75" thickBot="1" x14ac:dyDescent="0.3">
      <c r="A56" s="10" t="s">
        <v>72</v>
      </c>
      <c r="B56" s="1">
        <v>9</v>
      </c>
      <c r="C56" s="2" t="s">
        <v>92</v>
      </c>
      <c r="D56" s="1">
        <v>765</v>
      </c>
      <c r="E56" s="3" t="s">
        <v>93</v>
      </c>
      <c r="F56" s="1">
        <v>145000</v>
      </c>
      <c r="G56" s="1" t="s">
        <v>126</v>
      </c>
      <c r="H56" s="1" t="s">
        <v>127</v>
      </c>
      <c r="I56" s="1">
        <v>2022</v>
      </c>
      <c r="J56" s="1">
        <v>2022</v>
      </c>
      <c r="K56" s="1" t="s">
        <v>128</v>
      </c>
      <c r="L56" s="2" t="s">
        <v>27</v>
      </c>
      <c r="M56" s="1">
        <v>30</v>
      </c>
      <c r="N56" s="2" t="s">
        <v>186</v>
      </c>
      <c r="O56" s="2" t="s">
        <v>253</v>
      </c>
      <c r="P56" s="20">
        <v>0</v>
      </c>
      <c r="Q56" s="20">
        <v>0</v>
      </c>
      <c r="R56" s="20">
        <v>0</v>
      </c>
      <c r="S56" s="20">
        <v>0</v>
      </c>
      <c r="T56" s="21">
        <v>0</v>
      </c>
      <c r="U56" s="21">
        <v>0</v>
      </c>
      <c r="V56" s="21">
        <v>0</v>
      </c>
      <c r="W56" s="21">
        <v>0</v>
      </c>
      <c r="X56" s="21">
        <v>0</v>
      </c>
      <c r="Y56" s="22">
        <v>0</v>
      </c>
    </row>
    <row r="57" spans="1:25" ht="90.75" thickBot="1" x14ac:dyDescent="0.3">
      <c r="A57" s="10" t="s">
        <v>72</v>
      </c>
      <c r="B57" s="1">
        <v>9</v>
      </c>
      <c r="C57" s="2" t="s">
        <v>92</v>
      </c>
      <c r="D57" s="1">
        <v>765</v>
      </c>
      <c r="E57" s="3" t="s">
        <v>93</v>
      </c>
      <c r="F57" s="1">
        <v>145000</v>
      </c>
      <c r="G57" s="1" t="s">
        <v>126</v>
      </c>
      <c r="H57" s="1" t="s">
        <v>127</v>
      </c>
      <c r="I57" s="1">
        <v>2022</v>
      </c>
      <c r="J57" s="1">
        <v>2022</v>
      </c>
      <c r="K57" s="1" t="s">
        <v>128</v>
      </c>
      <c r="L57" s="2" t="s">
        <v>27</v>
      </c>
      <c r="M57" s="1">
        <v>30</v>
      </c>
      <c r="N57" s="2" t="s">
        <v>187</v>
      </c>
      <c r="O57" s="2" t="s">
        <v>254</v>
      </c>
      <c r="P57" s="20">
        <v>0</v>
      </c>
      <c r="Q57" s="20">
        <v>0</v>
      </c>
      <c r="R57" s="20">
        <v>0</v>
      </c>
      <c r="S57" s="20">
        <v>0</v>
      </c>
      <c r="T57" s="21">
        <v>0</v>
      </c>
      <c r="U57" s="21">
        <v>0</v>
      </c>
      <c r="V57" s="21">
        <v>0</v>
      </c>
      <c r="W57" s="21">
        <v>0</v>
      </c>
      <c r="X57" s="21">
        <v>0</v>
      </c>
      <c r="Y57" s="22">
        <v>0</v>
      </c>
    </row>
    <row r="58" spans="1:25" ht="105.75" thickBot="1" x14ac:dyDescent="0.3">
      <c r="A58" s="10" t="s">
        <v>72</v>
      </c>
      <c r="B58" s="1">
        <v>9</v>
      </c>
      <c r="C58" s="2" t="s">
        <v>92</v>
      </c>
      <c r="D58" s="1">
        <v>765</v>
      </c>
      <c r="E58" s="3" t="s">
        <v>93</v>
      </c>
      <c r="F58" s="1">
        <v>145000</v>
      </c>
      <c r="G58" s="1" t="s">
        <v>126</v>
      </c>
      <c r="H58" s="1" t="s">
        <v>127</v>
      </c>
      <c r="I58" s="1">
        <v>2022</v>
      </c>
      <c r="J58" s="1">
        <v>2022</v>
      </c>
      <c r="K58" s="1" t="s">
        <v>128</v>
      </c>
      <c r="L58" s="2" t="s">
        <v>27</v>
      </c>
      <c r="M58" s="1">
        <v>30</v>
      </c>
      <c r="N58" s="2" t="s">
        <v>188</v>
      </c>
      <c r="O58" s="2" t="s">
        <v>255</v>
      </c>
      <c r="P58" s="20">
        <v>0</v>
      </c>
      <c r="Q58" s="20">
        <v>0</v>
      </c>
      <c r="R58" s="20">
        <v>0</v>
      </c>
      <c r="S58" s="20">
        <v>-4612144</v>
      </c>
      <c r="T58" s="21">
        <v>0</v>
      </c>
      <c r="U58" s="21">
        <v>0</v>
      </c>
      <c r="V58" s="21">
        <v>0</v>
      </c>
      <c r="W58" s="21">
        <v>0</v>
      </c>
      <c r="X58" s="21">
        <v>0</v>
      </c>
      <c r="Y58" s="22">
        <v>0</v>
      </c>
    </row>
    <row r="59" spans="1:25" ht="75.75" thickBot="1" x14ac:dyDescent="0.3">
      <c r="A59" s="10" t="s">
        <v>72</v>
      </c>
      <c r="B59" s="1">
        <v>9</v>
      </c>
      <c r="C59" s="2" t="s">
        <v>92</v>
      </c>
      <c r="D59" s="1">
        <v>765</v>
      </c>
      <c r="E59" s="3" t="s">
        <v>93</v>
      </c>
      <c r="F59" s="1">
        <v>145000</v>
      </c>
      <c r="G59" s="1" t="s">
        <v>126</v>
      </c>
      <c r="H59" s="1" t="s">
        <v>127</v>
      </c>
      <c r="I59" s="1">
        <v>2022</v>
      </c>
      <c r="J59" s="1">
        <v>2022</v>
      </c>
      <c r="K59" s="1" t="s">
        <v>128</v>
      </c>
      <c r="L59" s="2" t="s">
        <v>27</v>
      </c>
      <c r="M59" s="1">
        <v>30</v>
      </c>
      <c r="N59" s="2" t="s">
        <v>189</v>
      </c>
      <c r="O59" s="2" t="s">
        <v>190</v>
      </c>
      <c r="P59" s="20">
        <v>0</v>
      </c>
      <c r="Q59" s="20">
        <v>0</v>
      </c>
      <c r="R59" s="20">
        <v>0</v>
      </c>
      <c r="S59" s="20">
        <v>4141426</v>
      </c>
      <c r="T59" s="21">
        <v>0</v>
      </c>
      <c r="U59" s="21">
        <v>0</v>
      </c>
      <c r="V59" s="21">
        <v>0</v>
      </c>
      <c r="W59" s="21">
        <v>0</v>
      </c>
      <c r="X59" s="21">
        <v>0</v>
      </c>
      <c r="Y59" s="22">
        <v>0</v>
      </c>
    </row>
    <row r="60" spans="1:25" ht="105.75" thickBot="1" x14ac:dyDescent="0.3">
      <c r="A60" s="10" t="s">
        <v>72</v>
      </c>
      <c r="B60" s="1">
        <v>9</v>
      </c>
      <c r="C60" s="2" t="s">
        <v>92</v>
      </c>
      <c r="D60" s="1">
        <v>765</v>
      </c>
      <c r="E60" s="3" t="s">
        <v>93</v>
      </c>
      <c r="F60" s="1">
        <v>145000</v>
      </c>
      <c r="G60" s="1" t="s">
        <v>126</v>
      </c>
      <c r="H60" s="1" t="s">
        <v>127</v>
      </c>
      <c r="I60" s="1">
        <v>2022</v>
      </c>
      <c r="J60" s="1">
        <v>2022</v>
      </c>
      <c r="K60" s="1" t="s">
        <v>128</v>
      </c>
      <c r="L60" s="2" t="s">
        <v>27</v>
      </c>
      <c r="M60" s="1">
        <v>30</v>
      </c>
      <c r="N60" s="2" t="s">
        <v>96</v>
      </c>
      <c r="O60" s="2" t="s">
        <v>256</v>
      </c>
      <c r="P60" s="20">
        <v>0</v>
      </c>
      <c r="Q60" s="20">
        <v>0</v>
      </c>
      <c r="R60" s="20">
        <v>0</v>
      </c>
      <c r="S60" s="20">
        <v>16340215</v>
      </c>
      <c r="T60" s="21">
        <v>0</v>
      </c>
      <c r="U60" s="21">
        <v>0</v>
      </c>
      <c r="V60" s="21">
        <v>0</v>
      </c>
      <c r="W60" s="21">
        <v>0</v>
      </c>
      <c r="X60" s="21">
        <v>0</v>
      </c>
      <c r="Y60" s="22">
        <v>0</v>
      </c>
    </row>
    <row r="61" spans="1:25" ht="60.75" thickBot="1" x14ac:dyDescent="0.3">
      <c r="A61" s="10" t="s">
        <v>72</v>
      </c>
      <c r="B61" s="1">
        <v>9</v>
      </c>
      <c r="C61" s="2" t="s">
        <v>92</v>
      </c>
      <c r="D61" s="1">
        <v>765</v>
      </c>
      <c r="E61" s="3" t="s">
        <v>93</v>
      </c>
      <c r="F61" s="1">
        <v>145000</v>
      </c>
      <c r="G61" s="1" t="s">
        <v>126</v>
      </c>
      <c r="H61" s="1" t="s">
        <v>127</v>
      </c>
      <c r="I61" s="1">
        <v>2022</v>
      </c>
      <c r="J61" s="1">
        <v>2022</v>
      </c>
      <c r="K61" s="1" t="s">
        <v>128</v>
      </c>
      <c r="L61" s="2" t="s">
        <v>27</v>
      </c>
      <c r="M61" s="1">
        <v>30</v>
      </c>
      <c r="N61" s="2" t="s">
        <v>191</v>
      </c>
      <c r="O61" s="2" t="s">
        <v>257</v>
      </c>
      <c r="P61" s="20">
        <v>0</v>
      </c>
      <c r="Q61" s="20">
        <v>0</v>
      </c>
      <c r="R61" s="20">
        <v>0</v>
      </c>
      <c r="S61" s="20">
        <v>1131932</v>
      </c>
      <c r="T61" s="21">
        <v>0</v>
      </c>
      <c r="U61" s="21">
        <v>0</v>
      </c>
      <c r="V61" s="21">
        <v>0</v>
      </c>
      <c r="W61" s="21">
        <v>0</v>
      </c>
      <c r="X61" s="21">
        <v>0</v>
      </c>
      <c r="Y61" s="22">
        <v>0</v>
      </c>
    </row>
    <row r="62" spans="1:25" ht="60.75" thickBot="1" x14ac:dyDescent="0.3">
      <c r="A62" s="10" t="s">
        <v>72</v>
      </c>
      <c r="B62" s="1">
        <v>9</v>
      </c>
      <c r="C62" s="2" t="s">
        <v>92</v>
      </c>
      <c r="D62" s="1">
        <v>765</v>
      </c>
      <c r="E62" s="3" t="s">
        <v>93</v>
      </c>
      <c r="F62" s="1">
        <v>145000</v>
      </c>
      <c r="G62" s="1" t="s">
        <v>126</v>
      </c>
      <c r="H62" s="1" t="s">
        <v>127</v>
      </c>
      <c r="I62" s="1">
        <v>2022</v>
      </c>
      <c r="J62" s="1">
        <v>2022</v>
      </c>
      <c r="K62" s="1" t="s">
        <v>128</v>
      </c>
      <c r="L62" s="2" t="s">
        <v>27</v>
      </c>
      <c r="M62" s="1">
        <v>30</v>
      </c>
      <c r="N62" s="2" t="s">
        <v>192</v>
      </c>
      <c r="O62" s="2" t="s">
        <v>258</v>
      </c>
      <c r="P62" s="20">
        <v>0</v>
      </c>
      <c r="Q62" s="20">
        <v>0</v>
      </c>
      <c r="R62" s="20">
        <v>0</v>
      </c>
      <c r="S62" s="20">
        <v>0</v>
      </c>
      <c r="T62" s="21">
        <v>0</v>
      </c>
      <c r="U62" s="21">
        <v>0</v>
      </c>
      <c r="V62" s="21">
        <v>0</v>
      </c>
      <c r="W62" s="21">
        <v>0</v>
      </c>
      <c r="X62" s="21">
        <v>0</v>
      </c>
      <c r="Y62" s="22">
        <v>0</v>
      </c>
    </row>
    <row r="63" spans="1:25" ht="150.75" thickBot="1" x14ac:dyDescent="0.3">
      <c r="A63" s="10" t="s">
        <v>72</v>
      </c>
      <c r="B63" s="1">
        <v>9</v>
      </c>
      <c r="C63" s="2" t="s">
        <v>92</v>
      </c>
      <c r="D63" s="1">
        <v>765</v>
      </c>
      <c r="E63" s="3" t="s">
        <v>93</v>
      </c>
      <c r="F63" s="1">
        <v>145000</v>
      </c>
      <c r="G63" s="1" t="s">
        <v>126</v>
      </c>
      <c r="H63" s="1" t="s">
        <v>127</v>
      </c>
      <c r="I63" s="1">
        <v>2022</v>
      </c>
      <c r="J63" s="1">
        <v>2022</v>
      </c>
      <c r="K63" s="1" t="s">
        <v>128</v>
      </c>
      <c r="L63" s="2" t="s">
        <v>27</v>
      </c>
      <c r="M63" s="1">
        <v>30</v>
      </c>
      <c r="N63" s="2" t="s">
        <v>193</v>
      </c>
      <c r="O63" s="2" t="s">
        <v>194</v>
      </c>
      <c r="P63" s="20">
        <v>0</v>
      </c>
      <c r="Q63" s="20">
        <v>363002</v>
      </c>
      <c r="R63" s="20">
        <v>0</v>
      </c>
      <c r="S63" s="20">
        <v>0</v>
      </c>
      <c r="T63" s="21">
        <v>0</v>
      </c>
      <c r="U63" s="21">
        <v>0</v>
      </c>
      <c r="V63" s="21">
        <v>0</v>
      </c>
      <c r="W63" s="21">
        <v>0</v>
      </c>
      <c r="X63" s="21">
        <v>0</v>
      </c>
      <c r="Y63" s="22">
        <v>0</v>
      </c>
    </row>
    <row r="64" spans="1:25" ht="135.75" thickBot="1" x14ac:dyDescent="0.3">
      <c r="A64" s="10" t="s">
        <v>72</v>
      </c>
      <c r="B64" s="1">
        <v>9</v>
      </c>
      <c r="C64" s="2" t="s">
        <v>92</v>
      </c>
      <c r="D64" s="1">
        <v>765</v>
      </c>
      <c r="E64" s="3" t="s">
        <v>93</v>
      </c>
      <c r="F64" s="1">
        <v>145000</v>
      </c>
      <c r="G64" s="1" t="s">
        <v>126</v>
      </c>
      <c r="H64" s="1" t="s">
        <v>127</v>
      </c>
      <c r="I64" s="1">
        <v>2022</v>
      </c>
      <c r="J64" s="1">
        <v>2022</v>
      </c>
      <c r="K64" s="1" t="s">
        <v>128</v>
      </c>
      <c r="L64" s="2" t="s">
        <v>27</v>
      </c>
      <c r="M64" s="1">
        <v>30</v>
      </c>
      <c r="N64" s="2" t="s">
        <v>195</v>
      </c>
      <c r="O64" s="2" t="s">
        <v>196</v>
      </c>
      <c r="P64" s="20">
        <v>0</v>
      </c>
      <c r="Q64" s="20">
        <v>969122</v>
      </c>
      <c r="R64" s="20">
        <v>0</v>
      </c>
      <c r="S64" s="20">
        <v>6942785</v>
      </c>
      <c r="T64" s="21">
        <v>0</v>
      </c>
      <c r="U64" s="21">
        <v>0</v>
      </c>
      <c r="V64" s="21">
        <v>0</v>
      </c>
      <c r="W64" s="21">
        <v>0</v>
      </c>
      <c r="X64" s="21">
        <v>0</v>
      </c>
      <c r="Y64" s="22">
        <v>0</v>
      </c>
    </row>
    <row r="65" spans="1:25" ht="105.75" thickBot="1" x14ac:dyDescent="0.3">
      <c r="A65" s="10" t="s">
        <v>72</v>
      </c>
      <c r="B65" s="1">
        <v>9</v>
      </c>
      <c r="C65" s="2" t="s">
        <v>92</v>
      </c>
      <c r="D65" s="1">
        <v>765</v>
      </c>
      <c r="E65" s="3" t="s">
        <v>93</v>
      </c>
      <c r="F65" s="1">
        <v>145000</v>
      </c>
      <c r="G65" s="1" t="s">
        <v>126</v>
      </c>
      <c r="H65" s="1" t="s">
        <v>127</v>
      </c>
      <c r="I65" s="1">
        <v>2022</v>
      </c>
      <c r="J65" s="1">
        <v>2022</v>
      </c>
      <c r="K65" s="1" t="s">
        <v>128</v>
      </c>
      <c r="L65" s="2" t="s">
        <v>27</v>
      </c>
      <c r="M65" s="1">
        <v>30</v>
      </c>
      <c r="N65" s="2" t="s">
        <v>94</v>
      </c>
      <c r="O65" s="2" t="s">
        <v>197</v>
      </c>
      <c r="P65" s="20">
        <v>0</v>
      </c>
      <c r="Q65" s="20">
        <v>0</v>
      </c>
      <c r="R65" s="20">
        <v>0</v>
      </c>
      <c r="S65" s="20">
        <v>-4899914</v>
      </c>
      <c r="T65" s="21">
        <v>0</v>
      </c>
      <c r="U65" s="21">
        <v>0</v>
      </c>
      <c r="V65" s="21">
        <v>0</v>
      </c>
      <c r="W65" s="21">
        <v>0</v>
      </c>
      <c r="X65" s="21">
        <v>0</v>
      </c>
      <c r="Y65" s="22">
        <v>0</v>
      </c>
    </row>
    <row r="66" spans="1:25" ht="45.75" thickBot="1" x14ac:dyDescent="0.3">
      <c r="A66" s="10" t="s">
        <v>72</v>
      </c>
      <c r="B66" s="1">
        <v>9</v>
      </c>
      <c r="C66" s="2" t="s">
        <v>92</v>
      </c>
      <c r="D66" s="1">
        <v>765</v>
      </c>
      <c r="E66" s="3" t="s">
        <v>93</v>
      </c>
      <c r="F66" s="1">
        <v>145000</v>
      </c>
      <c r="G66" s="1" t="s">
        <v>126</v>
      </c>
      <c r="H66" s="1" t="s">
        <v>127</v>
      </c>
      <c r="I66" s="1">
        <v>2022</v>
      </c>
      <c r="J66" s="1">
        <v>2022</v>
      </c>
      <c r="K66" s="1" t="s">
        <v>128</v>
      </c>
      <c r="L66" s="2" t="s">
        <v>27</v>
      </c>
      <c r="M66" s="1">
        <v>30</v>
      </c>
      <c r="N66" s="2" t="s">
        <v>198</v>
      </c>
      <c r="O66" s="2" t="s">
        <v>199</v>
      </c>
      <c r="P66" s="20">
        <v>0</v>
      </c>
      <c r="Q66" s="20">
        <v>0</v>
      </c>
      <c r="R66" s="20">
        <v>0</v>
      </c>
      <c r="S66" s="20">
        <v>680000</v>
      </c>
      <c r="T66" s="21">
        <v>0</v>
      </c>
      <c r="U66" s="21">
        <v>0</v>
      </c>
      <c r="V66" s="21">
        <v>0</v>
      </c>
      <c r="W66" s="21">
        <v>0</v>
      </c>
      <c r="X66" s="21">
        <v>0</v>
      </c>
      <c r="Y66" s="22">
        <v>0</v>
      </c>
    </row>
    <row r="67" spans="1:25" ht="75.75" thickBot="1" x14ac:dyDescent="0.3">
      <c r="A67" s="10" t="s">
        <v>72</v>
      </c>
      <c r="B67" s="1">
        <v>9</v>
      </c>
      <c r="C67" s="2" t="s">
        <v>92</v>
      </c>
      <c r="D67" s="1">
        <v>765</v>
      </c>
      <c r="E67" s="3" t="s">
        <v>93</v>
      </c>
      <c r="F67" s="1">
        <v>145000</v>
      </c>
      <c r="G67" s="1" t="s">
        <v>126</v>
      </c>
      <c r="H67" s="1" t="s">
        <v>127</v>
      </c>
      <c r="I67" s="1">
        <v>2022</v>
      </c>
      <c r="J67" s="1">
        <v>2022</v>
      </c>
      <c r="K67" s="1" t="s">
        <v>128</v>
      </c>
      <c r="L67" s="2" t="s">
        <v>27</v>
      </c>
      <c r="M67" s="1">
        <v>30</v>
      </c>
      <c r="N67" s="2" t="s">
        <v>200</v>
      </c>
      <c r="O67" s="2" t="s">
        <v>201</v>
      </c>
      <c r="P67" s="20">
        <v>0</v>
      </c>
      <c r="Q67" s="20">
        <v>0</v>
      </c>
      <c r="R67" s="20">
        <v>0</v>
      </c>
      <c r="S67" s="20">
        <v>84000</v>
      </c>
      <c r="T67" s="21">
        <v>0</v>
      </c>
      <c r="U67" s="21">
        <v>0</v>
      </c>
      <c r="V67" s="21">
        <v>0</v>
      </c>
      <c r="W67" s="21">
        <v>0</v>
      </c>
      <c r="X67" s="21">
        <v>0</v>
      </c>
      <c r="Y67" s="22">
        <v>0</v>
      </c>
    </row>
    <row r="68" spans="1:25" ht="60.75" thickBot="1" x14ac:dyDescent="0.3">
      <c r="A68" s="10" t="s">
        <v>72</v>
      </c>
      <c r="B68" s="1">
        <v>9</v>
      </c>
      <c r="C68" s="2" t="s">
        <v>92</v>
      </c>
      <c r="D68" s="1">
        <v>765</v>
      </c>
      <c r="E68" s="3" t="s">
        <v>93</v>
      </c>
      <c r="F68" s="1">
        <v>145000</v>
      </c>
      <c r="G68" s="1" t="s">
        <v>126</v>
      </c>
      <c r="H68" s="1" t="s">
        <v>127</v>
      </c>
      <c r="I68" s="1">
        <v>2022</v>
      </c>
      <c r="J68" s="1">
        <v>2022</v>
      </c>
      <c r="K68" s="1" t="s">
        <v>128</v>
      </c>
      <c r="L68" s="2" t="s">
        <v>27</v>
      </c>
      <c r="M68" s="1">
        <v>30</v>
      </c>
      <c r="N68" s="2" t="s">
        <v>202</v>
      </c>
      <c r="O68" s="2" t="s">
        <v>95</v>
      </c>
      <c r="P68" s="20">
        <v>0</v>
      </c>
      <c r="Q68" s="20">
        <v>0</v>
      </c>
      <c r="R68" s="20">
        <v>0</v>
      </c>
      <c r="S68" s="20">
        <v>0</v>
      </c>
      <c r="T68" s="21">
        <v>0</v>
      </c>
      <c r="U68" s="21">
        <v>0</v>
      </c>
      <c r="V68" s="21">
        <v>0</v>
      </c>
      <c r="W68" s="21">
        <v>0</v>
      </c>
      <c r="X68" s="21">
        <v>0</v>
      </c>
      <c r="Y68" s="22">
        <v>0</v>
      </c>
    </row>
    <row r="69" spans="1:25" ht="60.75" thickBot="1" x14ac:dyDescent="0.3">
      <c r="A69" s="10" t="s">
        <v>203</v>
      </c>
      <c r="B69" s="1">
        <v>11</v>
      </c>
      <c r="C69" s="2" t="s">
        <v>97</v>
      </c>
      <c r="D69" s="1">
        <v>403</v>
      </c>
      <c r="E69" s="3" t="s">
        <v>98</v>
      </c>
      <c r="F69" s="1">
        <v>153000</v>
      </c>
      <c r="G69" s="1" t="s">
        <v>126</v>
      </c>
      <c r="H69" s="1" t="s">
        <v>127</v>
      </c>
      <c r="I69" s="1">
        <v>2022</v>
      </c>
      <c r="J69" s="1">
        <v>2022</v>
      </c>
      <c r="K69" s="1" t="s">
        <v>128</v>
      </c>
      <c r="L69" s="2" t="s">
        <v>27</v>
      </c>
      <c r="M69" s="1">
        <v>30</v>
      </c>
      <c r="N69" s="2" t="s">
        <v>204</v>
      </c>
      <c r="O69" s="2" t="s">
        <v>226</v>
      </c>
      <c r="P69" s="20">
        <v>0</v>
      </c>
      <c r="Q69" s="20">
        <v>0</v>
      </c>
      <c r="R69" s="20">
        <v>0</v>
      </c>
      <c r="S69" s="20">
        <v>3900000</v>
      </c>
      <c r="T69" s="21">
        <v>0</v>
      </c>
      <c r="U69" s="21">
        <v>0</v>
      </c>
      <c r="V69" s="21">
        <v>0</v>
      </c>
      <c r="W69" s="21">
        <v>0</v>
      </c>
      <c r="X69" s="21">
        <v>0</v>
      </c>
      <c r="Y69" s="22">
        <v>0</v>
      </c>
    </row>
    <row r="70" spans="1:25" ht="45.75" thickBot="1" x14ac:dyDescent="0.3">
      <c r="A70" s="10" t="s">
        <v>99</v>
      </c>
      <c r="B70" s="1">
        <v>12</v>
      </c>
      <c r="C70" s="2" t="s">
        <v>100</v>
      </c>
      <c r="D70" s="1">
        <v>799</v>
      </c>
      <c r="E70" s="3" t="s">
        <v>101</v>
      </c>
      <c r="F70" s="1">
        <v>161000</v>
      </c>
      <c r="G70" s="1" t="s">
        <v>126</v>
      </c>
      <c r="H70" s="1" t="s">
        <v>127</v>
      </c>
      <c r="I70" s="1">
        <v>2022</v>
      </c>
      <c r="J70" s="1">
        <v>2022</v>
      </c>
      <c r="K70" s="1" t="s">
        <v>128</v>
      </c>
      <c r="L70" s="2" t="s">
        <v>27</v>
      </c>
      <c r="M70" s="1">
        <v>30</v>
      </c>
      <c r="N70" s="2" t="s">
        <v>205</v>
      </c>
      <c r="O70" s="2" t="s">
        <v>259</v>
      </c>
      <c r="P70" s="20">
        <v>0</v>
      </c>
      <c r="Q70" s="20">
        <v>6778315</v>
      </c>
      <c r="R70" s="20">
        <v>0</v>
      </c>
      <c r="S70" s="20">
        <v>0</v>
      </c>
      <c r="T70" s="21">
        <v>0</v>
      </c>
      <c r="U70" s="21">
        <v>0</v>
      </c>
      <c r="V70" s="21">
        <v>0</v>
      </c>
      <c r="W70" s="21">
        <v>0</v>
      </c>
      <c r="X70" s="21">
        <v>0</v>
      </c>
      <c r="Y70" s="22">
        <v>0</v>
      </c>
    </row>
    <row r="71" spans="1:25" ht="90.75" thickBot="1" x14ac:dyDescent="0.3">
      <c r="A71" s="10" t="s">
        <v>99</v>
      </c>
      <c r="B71" s="1">
        <v>12</v>
      </c>
      <c r="C71" s="2" t="s">
        <v>102</v>
      </c>
      <c r="D71" s="1">
        <v>140</v>
      </c>
      <c r="E71" s="3" t="s">
        <v>103</v>
      </c>
      <c r="F71" s="1">
        <v>162000</v>
      </c>
      <c r="G71" s="1" t="s">
        <v>126</v>
      </c>
      <c r="H71" s="1" t="s">
        <v>127</v>
      </c>
      <c r="I71" s="1">
        <v>2022</v>
      </c>
      <c r="J71" s="1">
        <v>2022</v>
      </c>
      <c r="K71" s="1" t="s">
        <v>128</v>
      </c>
      <c r="L71" s="2" t="s">
        <v>27</v>
      </c>
      <c r="M71" s="1">
        <v>30</v>
      </c>
      <c r="N71" s="2" t="s">
        <v>206</v>
      </c>
      <c r="O71" s="2" t="s">
        <v>207</v>
      </c>
      <c r="P71" s="20">
        <v>0</v>
      </c>
      <c r="Q71" s="20">
        <v>0</v>
      </c>
      <c r="R71" s="20">
        <v>0</v>
      </c>
      <c r="S71" s="20">
        <v>0</v>
      </c>
      <c r="T71" s="21">
        <v>0</v>
      </c>
      <c r="U71" s="21">
        <v>0</v>
      </c>
      <c r="V71" s="21">
        <v>0</v>
      </c>
      <c r="W71" s="21">
        <v>5</v>
      </c>
      <c r="X71" s="21">
        <v>0</v>
      </c>
      <c r="Y71" s="22">
        <v>5</v>
      </c>
    </row>
    <row r="72" spans="1:25" ht="75.75" thickBot="1" x14ac:dyDescent="0.3">
      <c r="A72" s="10" t="s">
        <v>99</v>
      </c>
      <c r="B72" s="1">
        <v>12</v>
      </c>
      <c r="C72" s="2" t="s">
        <v>102</v>
      </c>
      <c r="D72" s="1">
        <v>140</v>
      </c>
      <c r="E72" s="3" t="s">
        <v>103</v>
      </c>
      <c r="F72" s="1">
        <v>162000</v>
      </c>
      <c r="G72" s="1" t="s">
        <v>126</v>
      </c>
      <c r="H72" s="1" t="s">
        <v>127</v>
      </c>
      <c r="I72" s="1">
        <v>2022</v>
      </c>
      <c r="J72" s="1">
        <v>2022</v>
      </c>
      <c r="K72" s="1" t="s">
        <v>128</v>
      </c>
      <c r="L72" s="2" t="s">
        <v>27</v>
      </c>
      <c r="M72" s="1">
        <v>30</v>
      </c>
      <c r="N72" s="2" t="s">
        <v>208</v>
      </c>
      <c r="O72" s="2" t="s">
        <v>209</v>
      </c>
      <c r="P72" s="20">
        <v>0</v>
      </c>
      <c r="Q72" s="20">
        <v>0</v>
      </c>
      <c r="R72" s="20">
        <v>0</v>
      </c>
      <c r="S72" s="20">
        <v>0</v>
      </c>
      <c r="T72" s="21">
        <v>0</v>
      </c>
      <c r="U72" s="21">
        <v>1</v>
      </c>
      <c r="V72" s="21">
        <v>0</v>
      </c>
      <c r="W72" s="21">
        <v>0</v>
      </c>
      <c r="X72" s="21">
        <v>0</v>
      </c>
      <c r="Y72" s="22">
        <v>1</v>
      </c>
    </row>
    <row r="73" spans="1:25" ht="45.75" thickBot="1" x14ac:dyDescent="0.3">
      <c r="A73" s="10" t="s">
        <v>99</v>
      </c>
      <c r="B73" s="1">
        <v>12</v>
      </c>
      <c r="C73" s="2" t="s">
        <v>104</v>
      </c>
      <c r="D73" s="1">
        <v>127</v>
      </c>
      <c r="E73" s="3" t="s">
        <v>105</v>
      </c>
      <c r="F73" s="1">
        <v>163000</v>
      </c>
      <c r="G73" s="1" t="s">
        <v>126</v>
      </c>
      <c r="H73" s="1" t="s">
        <v>127</v>
      </c>
      <c r="I73" s="1">
        <v>2022</v>
      </c>
      <c r="J73" s="1">
        <v>2022</v>
      </c>
      <c r="K73" s="1" t="s">
        <v>128</v>
      </c>
      <c r="L73" s="2" t="s">
        <v>27</v>
      </c>
      <c r="M73" s="1">
        <v>30</v>
      </c>
      <c r="N73" s="2" t="s">
        <v>210</v>
      </c>
      <c r="O73" s="2" t="s">
        <v>211</v>
      </c>
      <c r="P73" s="20">
        <v>0</v>
      </c>
      <c r="Q73" s="20">
        <v>0</v>
      </c>
      <c r="R73" s="20">
        <v>0</v>
      </c>
      <c r="S73" s="20">
        <v>48434</v>
      </c>
      <c r="T73" s="21">
        <v>0</v>
      </c>
      <c r="U73" s="21">
        <v>0</v>
      </c>
      <c r="V73" s="21">
        <v>0</v>
      </c>
      <c r="W73" s="21">
        <v>0</v>
      </c>
      <c r="X73" s="21">
        <v>0</v>
      </c>
      <c r="Y73" s="22">
        <v>0</v>
      </c>
    </row>
    <row r="74" spans="1:25" ht="60.75" thickBot="1" x14ac:dyDescent="0.3">
      <c r="A74" s="10" t="s">
        <v>99</v>
      </c>
      <c r="B74" s="1">
        <v>12</v>
      </c>
      <c r="C74" s="2" t="s">
        <v>106</v>
      </c>
      <c r="D74" s="1">
        <v>960</v>
      </c>
      <c r="E74" s="3" t="s">
        <v>107</v>
      </c>
      <c r="F74" s="1">
        <v>164000</v>
      </c>
      <c r="G74" s="1" t="s">
        <v>126</v>
      </c>
      <c r="H74" s="1" t="s">
        <v>127</v>
      </c>
      <c r="I74" s="1">
        <v>2022</v>
      </c>
      <c r="J74" s="1">
        <v>2022</v>
      </c>
      <c r="K74" s="1" t="s">
        <v>128</v>
      </c>
      <c r="L74" s="2" t="s">
        <v>27</v>
      </c>
      <c r="M74" s="1">
        <v>30</v>
      </c>
      <c r="N74" s="2" t="s">
        <v>227</v>
      </c>
      <c r="O74" s="2" t="s">
        <v>228</v>
      </c>
      <c r="P74" s="20">
        <v>0</v>
      </c>
      <c r="Q74" s="20">
        <v>43000</v>
      </c>
      <c r="R74" s="20">
        <v>0</v>
      </c>
      <c r="S74" s="20">
        <v>0</v>
      </c>
      <c r="T74" s="21">
        <v>0</v>
      </c>
      <c r="U74" s="21">
        <v>0</v>
      </c>
      <c r="V74" s="21">
        <v>0</v>
      </c>
      <c r="W74" s="21">
        <v>0</v>
      </c>
      <c r="X74" s="21">
        <v>0</v>
      </c>
      <c r="Y74" s="22">
        <v>0</v>
      </c>
    </row>
    <row r="75" spans="1:25" ht="75.75" thickBot="1" x14ac:dyDescent="0.3">
      <c r="A75" s="10" t="s">
        <v>108</v>
      </c>
      <c r="B75" s="1">
        <v>14</v>
      </c>
      <c r="C75" s="2" t="s">
        <v>109</v>
      </c>
      <c r="D75" s="1">
        <v>841</v>
      </c>
      <c r="E75" s="3" t="s">
        <v>110</v>
      </c>
      <c r="F75" s="1">
        <v>176000</v>
      </c>
      <c r="G75" s="1" t="s">
        <v>126</v>
      </c>
      <c r="H75" s="1" t="s">
        <v>127</v>
      </c>
      <c r="I75" s="1">
        <v>2022</v>
      </c>
      <c r="J75" s="1">
        <v>2022</v>
      </c>
      <c r="K75" s="1" t="s">
        <v>128</v>
      </c>
      <c r="L75" s="2" t="s">
        <v>27</v>
      </c>
      <c r="M75" s="1">
        <v>30</v>
      </c>
      <c r="N75" s="2" t="s">
        <v>212</v>
      </c>
      <c r="O75" s="2" t="s">
        <v>260</v>
      </c>
      <c r="P75" s="20">
        <v>0</v>
      </c>
      <c r="Q75" s="20">
        <v>0</v>
      </c>
      <c r="R75" s="20">
        <v>0</v>
      </c>
      <c r="S75" s="20">
        <v>0</v>
      </c>
      <c r="T75" s="21">
        <v>0</v>
      </c>
      <c r="U75" s="21">
        <v>0</v>
      </c>
      <c r="V75" s="21">
        <v>0</v>
      </c>
      <c r="W75" s="21">
        <v>0</v>
      </c>
      <c r="X75" s="21">
        <v>0</v>
      </c>
      <c r="Y75" s="22">
        <v>0</v>
      </c>
    </row>
    <row r="76" spans="1:25" ht="105.75" thickBot="1" x14ac:dyDescent="0.3">
      <c r="A76" s="10" t="s">
        <v>108</v>
      </c>
      <c r="B76" s="1">
        <v>14</v>
      </c>
      <c r="C76" s="2" t="s">
        <v>111</v>
      </c>
      <c r="D76" s="1">
        <v>154</v>
      </c>
      <c r="E76" s="3" t="s">
        <v>112</v>
      </c>
      <c r="F76" s="1">
        <v>177000</v>
      </c>
      <c r="G76" s="1" t="s">
        <v>126</v>
      </c>
      <c r="H76" s="1" t="s">
        <v>127</v>
      </c>
      <c r="I76" s="1">
        <v>2022</v>
      </c>
      <c r="J76" s="1">
        <v>2022</v>
      </c>
      <c r="K76" s="1" t="s">
        <v>128</v>
      </c>
      <c r="L76" s="2" t="s">
        <v>27</v>
      </c>
      <c r="M76" s="1">
        <v>30</v>
      </c>
      <c r="N76" s="2" t="s">
        <v>213</v>
      </c>
      <c r="O76" s="2" t="s">
        <v>270</v>
      </c>
      <c r="P76" s="20">
        <v>0</v>
      </c>
      <c r="Q76" s="20">
        <v>0</v>
      </c>
      <c r="R76" s="20">
        <v>0</v>
      </c>
      <c r="S76" s="20">
        <v>0</v>
      </c>
      <c r="T76" s="21">
        <v>0</v>
      </c>
      <c r="U76" s="21">
        <v>0</v>
      </c>
      <c r="V76" s="21">
        <v>0</v>
      </c>
      <c r="W76" s="21">
        <v>0</v>
      </c>
      <c r="X76" s="21">
        <v>0</v>
      </c>
      <c r="Y76" s="22">
        <v>0</v>
      </c>
    </row>
    <row r="77" spans="1:25" ht="180.75" thickBot="1" x14ac:dyDescent="0.3">
      <c r="A77" s="10" t="s">
        <v>108</v>
      </c>
      <c r="B77" s="1">
        <v>14</v>
      </c>
      <c r="C77" s="2" t="s">
        <v>113</v>
      </c>
      <c r="D77" s="1">
        <v>501</v>
      </c>
      <c r="E77" s="3" t="s">
        <v>114</v>
      </c>
      <c r="F77" s="1">
        <v>181000</v>
      </c>
      <c r="G77" s="1" t="s">
        <v>126</v>
      </c>
      <c r="H77" s="1" t="s">
        <v>127</v>
      </c>
      <c r="I77" s="1">
        <v>2022</v>
      </c>
      <c r="J77" s="1">
        <v>2022</v>
      </c>
      <c r="K77" s="1" t="s">
        <v>128</v>
      </c>
      <c r="L77" s="2" t="s">
        <v>27</v>
      </c>
      <c r="M77" s="1">
        <v>30</v>
      </c>
      <c r="N77" s="2" t="s">
        <v>214</v>
      </c>
      <c r="O77" s="2" t="s">
        <v>261</v>
      </c>
      <c r="P77" s="20">
        <v>0</v>
      </c>
      <c r="Q77" s="20">
        <v>0</v>
      </c>
      <c r="R77" s="20">
        <v>0</v>
      </c>
      <c r="S77" s="20">
        <v>647367319</v>
      </c>
      <c r="T77" s="21">
        <v>0</v>
      </c>
      <c r="U77" s="21">
        <v>0</v>
      </c>
      <c r="V77" s="21">
        <v>0</v>
      </c>
      <c r="W77" s="21">
        <v>0</v>
      </c>
      <c r="X77" s="21">
        <v>0</v>
      </c>
      <c r="Y77" s="22">
        <v>0</v>
      </c>
    </row>
    <row r="78" spans="1:25" ht="150.75" thickBot="1" x14ac:dyDescent="0.3">
      <c r="A78" s="10" t="s">
        <v>108</v>
      </c>
      <c r="B78" s="1">
        <v>14</v>
      </c>
      <c r="C78" s="2" t="s">
        <v>113</v>
      </c>
      <c r="D78" s="1">
        <v>501</v>
      </c>
      <c r="E78" s="3" t="s">
        <v>114</v>
      </c>
      <c r="F78" s="1">
        <v>181000</v>
      </c>
      <c r="G78" s="1" t="s">
        <v>126</v>
      </c>
      <c r="H78" s="1" t="s">
        <v>127</v>
      </c>
      <c r="I78" s="1">
        <v>2022</v>
      </c>
      <c r="J78" s="1">
        <v>2022</v>
      </c>
      <c r="K78" s="1" t="s">
        <v>128</v>
      </c>
      <c r="L78" s="2" t="s">
        <v>27</v>
      </c>
      <c r="M78" s="1">
        <v>30</v>
      </c>
      <c r="N78" s="2" t="s">
        <v>215</v>
      </c>
      <c r="O78" s="2" t="s">
        <v>262</v>
      </c>
      <c r="P78" s="20">
        <v>0</v>
      </c>
      <c r="Q78" s="20">
        <v>115796000</v>
      </c>
      <c r="R78" s="20">
        <v>0</v>
      </c>
      <c r="S78" s="20">
        <v>0</v>
      </c>
      <c r="T78" s="21">
        <v>0</v>
      </c>
      <c r="U78" s="21">
        <v>0</v>
      </c>
      <c r="V78" s="21">
        <v>0</v>
      </c>
      <c r="W78" s="21">
        <v>0</v>
      </c>
      <c r="X78" s="21">
        <v>0</v>
      </c>
      <c r="Y78" s="22">
        <v>0</v>
      </c>
    </row>
    <row r="79" spans="1:25" ht="180.75" thickBot="1" x14ac:dyDescent="0.3">
      <c r="A79" s="10" t="s">
        <v>115</v>
      </c>
      <c r="B79" s="1">
        <v>16</v>
      </c>
      <c r="C79" s="2" t="s">
        <v>116</v>
      </c>
      <c r="D79" s="1">
        <v>995</v>
      </c>
      <c r="E79" s="3" t="s">
        <v>115</v>
      </c>
      <c r="F79" s="1">
        <v>184000</v>
      </c>
      <c r="G79" s="1" t="s">
        <v>126</v>
      </c>
      <c r="H79" s="1" t="s">
        <v>127</v>
      </c>
      <c r="I79" s="1">
        <v>2022</v>
      </c>
      <c r="J79" s="1">
        <v>2022</v>
      </c>
      <c r="K79" s="1" t="s">
        <v>128</v>
      </c>
      <c r="L79" s="2" t="s">
        <v>27</v>
      </c>
      <c r="M79" s="1">
        <v>30</v>
      </c>
      <c r="N79" s="2" t="s">
        <v>216</v>
      </c>
      <c r="O79" s="2" t="s">
        <v>263</v>
      </c>
      <c r="P79" s="20">
        <v>0</v>
      </c>
      <c r="Q79" s="20">
        <v>0</v>
      </c>
      <c r="R79" s="20">
        <v>0</v>
      </c>
      <c r="S79" s="20">
        <v>0</v>
      </c>
      <c r="T79" s="21">
        <v>0</v>
      </c>
      <c r="U79" s="21">
        <v>0</v>
      </c>
      <c r="V79" s="21">
        <v>0</v>
      </c>
      <c r="W79" s="21">
        <v>0</v>
      </c>
      <c r="X79" s="21">
        <v>0</v>
      </c>
      <c r="Y79" s="22">
        <v>0</v>
      </c>
    </row>
    <row r="80" spans="1:25" ht="75.75" thickBot="1" x14ac:dyDescent="0.3">
      <c r="A80" s="10" t="s">
        <v>115</v>
      </c>
      <c r="B80" s="1">
        <v>16</v>
      </c>
      <c r="C80" s="2" t="s">
        <v>116</v>
      </c>
      <c r="D80" s="1">
        <v>995</v>
      </c>
      <c r="E80" s="3" t="s">
        <v>115</v>
      </c>
      <c r="F80" s="1">
        <v>184000</v>
      </c>
      <c r="G80" s="1" t="s">
        <v>126</v>
      </c>
      <c r="H80" s="1" t="s">
        <v>127</v>
      </c>
      <c r="I80" s="1">
        <v>2022</v>
      </c>
      <c r="J80" s="1">
        <v>2022</v>
      </c>
      <c r="K80" s="1" t="s">
        <v>128</v>
      </c>
      <c r="L80" s="2" t="s">
        <v>27</v>
      </c>
      <c r="M80" s="1">
        <v>30</v>
      </c>
      <c r="N80" s="2" t="s">
        <v>217</v>
      </c>
      <c r="O80" s="2" t="s">
        <v>264</v>
      </c>
      <c r="P80" s="20">
        <v>0</v>
      </c>
      <c r="Q80" s="20">
        <v>0</v>
      </c>
      <c r="R80" s="20">
        <v>0</v>
      </c>
      <c r="S80" s="20">
        <v>1540000</v>
      </c>
      <c r="T80" s="21">
        <v>0</v>
      </c>
      <c r="U80" s="21">
        <v>0</v>
      </c>
      <c r="V80" s="21">
        <v>0</v>
      </c>
      <c r="W80" s="21">
        <v>0</v>
      </c>
      <c r="X80" s="21">
        <v>0</v>
      </c>
      <c r="Y80" s="22">
        <v>0</v>
      </c>
    </row>
    <row r="81" spans="1:25" ht="60.75" thickBot="1" x14ac:dyDescent="0.3">
      <c r="A81" s="10" t="s">
        <v>115</v>
      </c>
      <c r="B81" s="1">
        <v>16</v>
      </c>
      <c r="C81" s="2" t="s">
        <v>116</v>
      </c>
      <c r="D81" s="1">
        <v>995</v>
      </c>
      <c r="E81" s="3" t="s">
        <v>115</v>
      </c>
      <c r="F81" s="1">
        <v>184000</v>
      </c>
      <c r="G81" s="1" t="s">
        <v>126</v>
      </c>
      <c r="H81" s="1" t="s">
        <v>127</v>
      </c>
      <c r="I81" s="1">
        <v>2022</v>
      </c>
      <c r="J81" s="1">
        <v>2022</v>
      </c>
      <c r="K81" s="1" t="s">
        <v>128</v>
      </c>
      <c r="L81" s="2" t="s">
        <v>27</v>
      </c>
      <c r="M81" s="1">
        <v>30</v>
      </c>
      <c r="N81" s="2" t="s">
        <v>218</v>
      </c>
      <c r="O81" s="2" t="s">
        <v>265</v>
      </c>
      <c r="P81" s="20">
        <v>0</v>
      </c>
      <c r="Q81" s="20">
        <v>0</v>
      </c>
      <c r="R81" s="20">
        <v>0</v>
      </c>
      <c r="S81" s="20">
        <v>50000</v>
      </c>
      <c r="T81" s="21">
        <v>0</v>
      </c>
      <c r="U81" s="21">
        <v>0</v>
      </c>
      <c r="V81" s="21">
        <v>0</v>
      </c>
      <c r="W81" s="21">
        <v>0</v>
      </c>
      <c r="X81" s="21">
        <v>0</v>
      </c>
      <c r="Y81" s="22">
        <v>0</v>
      </c>
    </row>
    <row r="82" spans="1:25" ht="45.75" thickBot="1" x14ac:dyDescent="0.3">
      <c r="A82" s="10" t="s">
        <v>115</v>
      </c>
      <c r="B82" s="1">
        <v>16</v>
      </c>
      <c r="C82" s="2" t="s">
        <v>116</v>
      </c>
      <c r="D82" s="1">
        <v>995</v>
      </c>
      <c r="E82" s="3" t="s">
        <v>115</v>
      </c>
      <c r="F82" s="1">
        <v>184000</v>
      </c>
      <c r="G82" s="1" t="s">
        <v>126</v>
      </c>
      <c r="H82" s="1" t="s">
        <v>127</v>
      </c>
      <c r="I82" s="1">
        <v>2022</v>
      </c>
      <c r="J82" s="1">
        <v>2022</v>
      </c>
      <c r="K82" s="1" t="s">
        <v>128</v>
      </c>
      <c r="L82" s="2" t="s">
        <v>27</v>
      </c>
      <c r="M82" s="1">
        <v>30</v>
      </c>
      <c r="N82" s="2" t="s">
        <v>219</v>
      </c>
      <c r="O82" s="2" t="s">
        <v>220</v>
      </c>
      <c r="P82" s="20">
        <v>0</v>
      </c>
      <c r="Q82" s="20">
        <v>2500000</v>
      </c>
      <c r="R82" s="20">
        <v>0</v>
      </c>
      <c r="S82" s="20">
        <v>0</v>
      </c>
      <c r="T82" s="21">
        <v>0</v>
      </c>
      <c r="U82" s="21">
        <v>0</v>
      </c>
      <c r="V82" s="21">
        <v>0</v>
      </c>
      <c r="W82" s="21">
        <v>0</v>
      </c>
      <c r="X82" s="21">
        <v>0</v>
      </c>
      <c r="Y82" s="22">
        <v>0</v>
      </c>
    </row>
    <row r="83" spans="1:25" ht="90.75" thickBot="1" x14ac:dyDescent="0.3">
      <c r="A83" s="10" t="s">
        <v>115</v>
      </c>
      <c r="B83" s="1">
        <v>16</v>
      </c>
      <c r="C83" s="2" t="s">
        <v>116</v>
      </c>
      <c r="D83" s="1">
        <v>995</v>
      </c>
      <c r="E83" s="3" t="s">
        <v>115</v>
      </c>
      <c r="F83" s="1">
        <v>184000</v>
      </c>
      <c r="G83" s="1" t="s">
        <v>126</v>
      </c>
      <c r="H83" s="1" t="s">
        <v>127</v>
      </c>
      <c r="I83" s="1">
        <v>2022</v>
      </c>
      <c r="J83" s="1">
        <v>2022</v>
      </c>
      <c r="K83" s="1" t="s">
        <v>128</v>
      </c>
      <c r="L83" s="2" t="s">
        <v>27</v>
      </c>
      <c r="M83" s="1">
        <v>30</v>
      </c>
      <c r="N83" s="2" t="s">
        <v>229</v>
      </c>
      <c r="O83" s="2" t="s">
        <v>230</v>
      </c>
      <c r="P83" s="20">
        <v>0</v>
      </c>
      <c r="Q83" s="20">
        <v>-3259524</v>
      </c>
      <c r="R83" s="20">
        <v>0</v>
      </c>
      <c r="S83" s="20">
        <v>-2972507</v>
      </c>
      <c r="T83" s="21">
        <v>0</v>
      </c>
      <c r="U83" s="21">
        <v>0</v>
      </c>
      <c r="V83" s="21">
        <v>0</v>
      </c>
      <c r="W83" s="21">
        <v>0</v>
      </c>
      <c r="X83" s="21">
        <v>0</v>
      </c>
      <c r="Y83" s="22">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zoomScaleNormal="100" workbookViewId="0">
      <pane ySplit="4" topLeftCell="A5" activePane="bottomLeft" state="frozen"/>
      <selection pane="bottomLeft"/>
    </sheetView>
  </sheetViews>
  <sheetFormatPr defaultRowHeight="15" x14ac:dyDescent="0.25"/>
  <cols>
    <col min="5" max="8" width="15.140625" bestFit="1" customWidth="1"/>
    <col min="9" max="10" width="13" bestFit="1" customWidth="1"/>
  </cols>
  <sheetData>
    <row r="1" spans="1:10" x14ac:dyDescent="0.25">
      <c r="A1" s="11" t="s">
        <v>232</v>
      </c>
    </row>
    <row r="2" spans="1:10" x14ac:dyDescent="0.25">
      <c r="A2" s="14" t="s">
        <v>118</v>
      </c>
    </row>
    <row r="3" spans="1:10" x14ac:dyDescent="0.25">
      <c r="A3" s="11"/>
      <c r="E3" s="15" t="s">
        <v>122</v>
      </c>
      <c r="F3" s="15" t="s">
        <v>123</v>
      </c>
      <c r="G3" s="15" t="s">
        <v>124</v>
      </c>
      <c r="H3" s="15" t="s">
        <v>125</v>
      </c>
      <c r="I3" s="15" t="s">
        <v>120</v>
      </c>
      <c r="J3" s="15" t="s">
        <v>121</v>
      </c>
    </row>
    <row r="4" spans="1:10" x14ac:dyDescent="0.25">
      <c r="D4" s="16" t="s">
        <v>119</v>
      </c>
      <c r="E4" s="17">
        <f>SUBTOTAL(109,Tbl_OpSummary[FY 2021 GF])</f>
        <v>0</v>
      </c>
      <c r="F4" s="17">
        <f>SUBTOTAL(109,Tbl_OpSummary[FY 2022 GF])</f>
        <v>-75802395</v>
      </c>
      <c r="G4" s="17">
        <f>SUBTOTAL(109,Tbl_OpSummary[FY 2021 NGF])</f>
        <v>0</v>
      </c>
      <c r="H4" s="17">
        <f>SUBTOTAL(109,Tbl_OpSummary[FY 2022 NGF])</f>
        <v>1978624144</v>
      </c>
      <c r="I4" s="18">
        <f>SUBTOTAL(109,Tbl_OpSummary[FY 2021 Pos])</f>
        <v>0</v>
      </c>
      <c r="J4" s="18">
        <f>SUBTOTAL(109,Tbl_OpSummary[FY 2022 Pos])</f>
        <v>18</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HB-SB 29 Operating Amendments</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2021-12-15T13:08:06Z</dcterms:modified>
</cp:coreProperties>
</file>