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1"/>
  </bookViews>
  <sheets>
    <sheet name="2022-2024 Capital Summary" sheetId="3" r:id="rId1"/>
    <sheet name="Filters" sheetId="2"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2" l="1"/>
  <c r="K4" i="2"/>
  <c r="J4" i="2"/>
  <c r="I4" i="2"/>
  <c r="H4" i="2"/>
  <c r="G4" i="2"/>
  <c r="F4" i="2"/>
  <c r="E4" i="2"/>
  <c r="W3" i="3"/>
  <c r="V3" i="3"/>
  <c r="U3" i="3"/>
  <c r="T3" i="3"/>
  <c r="S3" i="3"/>
  <c r="R3" i="3"/>
  <c r="Q3" i="3"/>
  <c r="P3" i="3"/>
</calcChain>
</file>

<file path=xl/sharedStrings.xml><?xml version="1.0" encoding="utf-8"?>
<sst xmlns="http://schemas.openxmlformats.org/spreadsheetml/2006/main" count="793" uniqueCount="277">
  <si>
    <t>Secretarial Area</t>
  </si>
  <si>
    <t>Sec Area Sort</t>
  </si>
  <si>
    <t>Agency</t>
  </si>
  <si>
    <t>Agency Code</t>
  </si>
  <si>
    <t>Agency Title</t>
  </si>
  <si>
    <t>Agency Sort</t>
  </si>
  <si>
    <t>Budget Round</t>
  </si>
  <si>
    <t>Session</t>
  </si>
  <si>
    <t>Session Sort</t>
  </si>
  <si>
    <t>Type</t>
  </si>
  <si>
    <t>Type Sort</t>
  </si>
  <si>
    <t>Title</t>
  </si>
  <si>
    <t>Description</t>
  </si>
  <si>
    <t>Initial Bill</t>
  </si>
  <si>
    <t>Introduced Amendment</t>
  </si>
  <si>
    <t>Administration</t>
  </si>
  <si>
    <t>194: Department of General Services</t>
  </si>
  <si>
    <t>Department of General Services</t>
  </si>
  <si>
    <t>Agriculture and Forestry</t>
  </si>
  <si>
    <t>411: Department of Forestry</t>
  </si>
  <si>
    <t>Department of Forestry</t>
  </si>
  <si>
    <t>Education</t>
  </si>
  <si>
    <t>204: The College of William and Mary in Virginia</t>
  </si>
  <si>
    <t>The College of William and Mary in Virginia</t>
  </si>
  <si>
    <t>247: George Mason University</t>
  </si>
  <si>
    <t>George Mason University</t>
  </si>
  <si>
    <t>216: James Madison University</t>
  </si>
  <si>
    <t>James Madison University</t>
  </si>
  <si>
    <t>221: Old Dominion University</t>
  </si>
  <si>
    <t>Old Dominion University</t>
  </si>
  <si>
    <t>217: Radford University</t>
  </si>
  <si>
    <t>Radford University</t>
  </si>
  <si>
    <t>215: University of Mary Washington</t>
  </si>
  <si>
    <t>University of Mary Washington</t>
  </si>
  <si>
    <t>211: Virginia Military Institute</t>
  </si>
  <si>
    <t>Virginia Military Institute</t>
  </si>
  <si>
    <t>208: Virginia Polytechnic Institute and State University</t>
  </si>
  <si>
    <t>Virginia Polytechnic Institute and State University</t>
  </si>
  <si>
    <t>212: Virginia State University</t>
  </si>
  <si>
    <t>Virginia State University</t>
  </si>
  <si>
    <t>238: Virginia Museum of Fine Arts</t>
  </si>
  <si>
    <t>Virginia Museum of Fine Arts</t>
  </si>
  <si>
    <t>Health and Human Resources</t>
  </si>
  <si>
    <t>720: Department of Behavioral Health and Developmental Services</t>
  </si>
  <si>
    <t>Department of Behavioral Health and Developmental Services</t>
  </si>
  <si>
    <t>199: Department of Conservation and Recreation</t>
  </si>
  <si>
    <t>Department of Conservation and Recreation</t>
  </si>
  <si>
    <t>403: Department of Wildlife Resources</t>
  </si>
  <si>
    <t>Department of Wildlife Resources</t>
  </si>
  <si>
    <t>Public Safety and Homeland Security</t>
  </si>
  <si>
    <t>799: Department of Corrections</t>
  </si>
  <si>
    <t>Department of Corrections</t>
  </si>
  <si>
    <t>156: Department of State Police</t>
  </si>
  <si>
    <t>Department of State Police</t>
  </si>
  <si>
    <t>Transportation</t>
  </si>
  <si>
    <t>154: Department of Motor Vehicles</t>
  </si>
  <si>
    <t>Department of Motor Vehicles</t>
  </si>
  <si>
    <t>501: Department of Transportation</t>
  </si>
  <si>
    <t>Department of Transportation</t>
  </si>
  <si>
    <t>407: Virginia Port Authority</t>
  </si>
  <si>
    <t>Virginia Port Authority</t>
  </si>
  <si>
    <t>Veterans and Defense Affairs</t>
  </si>
  <si>
    <t>912: Department of Veterans Services</t>
  </si>
  <si>
    <t>Department of Veterans Services</t>
  </si>
  <si>
    <t>123: Department of Military Affairs</t>
  </si>
  <si>
    <t>Department of Military Affairs</t>
  </si>
  <si>
    <t>Central Appropriations</t>
  </si>
  <si>
    <t>Independent Agencies</t>
  </si>
  <si>
    <t>Session / Chapter</t>
  </si>
  <si>
    <t>See Filter Instructions Below</t>
  </si>
  <si>
    <t>Total, Filtered Records:</t>
  </si>
  <si>
    <t>Chapter Origin</t>
  </si>
  <si>
    <t>New Supreme Court Building and Parking Garage at 900 E. Main Street</t>
  </si>
  <si>
    <t>Blanket Property Acquisition</t>
  </si>
  <si>
    <t>Revenue Generating Facilities</t>
  </si>
  <si>
    <t>Soil and Water District Dam Rehabilitation</t>
  </si>
  <si>
    <t>State Park Shoreline Erosion Projects</t>
  </si>
  <si>
    <t>Maintenance Reserve</t>
  </si>
  <si>
    <t>Upgrade Statewide Agencies Radio System (STARS) network</t>
  </si>
  <si>
    <t>Improvements: Acquire, Design, Construct and Renovate Agency Facilities</t>
  </si>
  <si>
    <t>Expand Empty Yard</t>
  </si>
  <si>
    <t>949: Central Capital Outlay</t>
  </si>
  <si>
    <t>Central Capital Outlay</t>
  </si>
  <si>
    <t>Central Reserve for Capital Equipment Funding</t>
  </si>
  <si>
    <t>Detail Planning for Capital Projects</t>
  </si>
  <si>
    <t>Supplement Previously Authorized Capital Project Construction Pools</t>
  </si>
  <si>
    <t>Workforce Development Projects</t>
  </si>
  <si>
    <t>Capital Outlay Budget Summary</t>
  </si>
  <si>
    <t>2022-2024 Commonwealth of Virginia Budget</t>
  </si>
  <si>
    <t>2022 Session - HB/SB 30 Introduced</t>
  </si>
  <si>
    <t>Filters for 2022-2024 Biennium Capital Outlay Summary (HB/SB 29 Introduced - 2022 Session)</t>
  </si>
  <si>
    <t>HB/SB 30</t>
  </si>
  <si>
    <t>2022 - HB/SB 30</t>
  </si>
  <si>
    <t>Construct New State Office Building and Parking Deck</t>
  </si>
  <si>
    <t>Transfer remaining project funds to maintenance reserve</t>
  </si>
  <si>
    <t>Acquire Charlotte State Forest Border Tract</t>
  </si>
  <si>
    <t>Acquire John H. Daniel Trust Tract</t>
  </si>
  <si>
    <t>Construct: Utility Improvements</t>
  </si>
  <si>
    <t>Improve Accessibility Infrastructure Phase II</t>
  </si>
  <si>
    <t>Construct Interdisciplinary Science &amp; Engineering Building 1</t>
  </si>
  <si>
    <t>Construct Student Innovation Factory Building</t>
  </si>
  <si>
    <t>Improve Telecommunications Infrastructure Phase 3</t>
  </si>
  <si>
    <t>Construct Village Student Housing Phase 1</t>
  </si>
  <si>
    <t>East Campus Infrastructure Phase 2</t>
  </si>
  <si>
    <t>213: Norfolk State University</t>
  </si>
  <si>
    <t>Norfolk State University</t>
  </si>
  <si>
    <t>Construct New Dining Facility</t>
  </si>
  <si>
    <t>Construct Residential Housing Phase 2</t>
  </si>
  <si>
    <t>Repair Rollins Hall</t>
  </si>
  <si>
    <t>Improve Campus Utilities Infrastructure</t>
  </si>
  <si>
    <t>Install Combined Heating and Power Cogeneration Facility</t>
  </si>
  <si>
    <t>Improve accessibility campus-wide</t>
  </si>
  <si>
    <t>207: University of Virginia</t>
  </si>
  <si>
    <t>University of Virginia</t>
  </si>
  <si>
    <t>Construct Center for the Arts</t>
  </si>
  <si>
    <t>Acquire property adjacent to the New Market Battlefield State Historical Park</t>
  </si>
  <si>
    <t>Construct Center for Leadership and Ethics Facility, Phase II, and Parking Structure</t>
  </si>
  <si>
    <t>Replace Windows in Old and New Barracks</t>
  </si>
  <si>
    <t>Construct Hitt Hall</t>
  </si>
  <si>
    <t>Expand Virginia Tech-Carilion School of Medicine and Fralin Biomedical Research Institute</t>
  </si>
  <si>
    <t>Improve Access and Accessibility</t>
  </si>
  <si>
    <t>Improve Campuswide Drainage</t>
  </si>
  <si>
    <t>Reroof Academic and Administrative Buildings Campuswide</t>
  </si>
  <si>
    <t>417: Gunston Hall</t>
  </si>
  <si>
    <t>Gunston Hall</t>
  </si>
  <si>
    <t>Design and Expand Virginia History Exhibits</t>
  </si>
  <si>
    <t>425: Jamestown-Yorktown Foundation</t>
  </si>
  <si>
    <t>Jamestown-Yorktown Foundation</t>
  </si>
  <si>
    <t>Renovate Special Exhibition Gallery</t>
  </si>
  <si>
    <t>Restore Jamestown Settlement Shoreline</t>
  </si>
  <si>
    <t>Upgrade Security System</t>
  </si>
  <si>
    <t>Replace the Security Camera System</t>
  </si>
  <si>
    <t>935: Roanoke Higher Education Authority</t>
  </si>
  <si>
    <t>Roanoke Higher Education Authority</t>
  </si>
  <si>
    <t>Replace network switches</t>
  </si>
  <si>
    <t>Replace obsolete/failing HVAC fan coils</t>
  </si>
  <si>
    <t>942: Virginia Museum of Natural History</t>
  </si>
  <si>
    <t>Virginia Museum of Natural History</t>
  </si>
  <si>
    <t>Design and Furnish Exhibits for Early Childhood Learning Center</t>
  </si>
  <si>
    <t>Replace access control and security systems at state facilities</t>
  </si>
  <si>
    <t>Replace fire alarm systems at state facilities</t>
  </si>
  <si>
    <t>Replace windows at state facilities</t>
  </si>
  <si>
    <t>Office of Natural and Historic Resources</t>
  </si>
  <si>
    <t>Address critical improvements at Machicomoco State Park</t>
  </si>
  <si>
    <t>Amending C-40 State Park Acquisitions</t>
  </si>
  <si>
    <t>Amending C-41 Natural Heritage Acquisitions</t>
  </si>
  <si>
    <t>Construct new facilities at an inland location at Westmoreland State Park</t>
  </si>
  <si>
    <t>Improve Belle Isle State Park</t>
  </si>
  <si>
    <t>Make Critical Infrastructure Repairs and Residences at Various State Parks</t>
  </si>
  <si>
    <t>Repair Lake Edmunds Dam at Staunton River State Park</t>
  </si>
  <si>
    <t>Restore and create shoreline habitat at Belle Isle State Park</t>
  </si>
  <si>
    <t>Restore and improve Green Pastures Recreation Area</t>
  </si>
  <si>
    <t>Acquire land and property</t>
  </si>
  <si>
    <t>Acquire, renovate, and expand the Farmville probation and parole office</t>
  </si>
  <si>
    <t>Acquire, renovate, and expand the Gloucester probation and parole office</t>
  </si>
  <si>
    <t>Renew the Capital Infrastructure Fund</t>
  </si>
  <si>
    <t>Replacement - Virginia Beach/Hilltop Customer Service Center</t>
  </si>
  <si>
    <t>Enhance and Strengthen Portsmouth Marine Terminal</t>
  </si>
  <si>
    <t>Enhance Norfolk International Terminals North</t>
  </si>
  <si>
    <t>Establish offshore wind turbine blade facility</t>
  </si>
  <si>
    <t>Improve Cargo Handling Facilities</t>
  </si>
  <si>
    <t>Procure Container Handling Equipment</t>
  </si>
  <si>
    <t>Expand Suffolk Veterans Cemetery columbarium</t>
  </si>
  <si>
    <t>Perform safety renovations at Sitter Barfoot Veterans Care Center</t>
  </si>
  <si>
    <t>Replace furnishings and fixtures, and make pandemic-related structural modifications at veterans care centers</t>
  </si>
  <si>
    <t>Provide Funding to Continue Improvement of Readiness Centers</t>
  </si>
  <si>
    <t>Provide planning funds to prepare for federal project funding</t>
  </si>
  <si>
    <t>2022 Public Educational Institution Capital Account construction pool</t>
  </si>
  <si>
    <t>2022 State Agency Capital Account construction pool</t>
  </si>
  <si>
    <t>Central Maintenance Reserve Allocation</t>
  </si>
  <si>
    <t>Fund programs providing funding for local water-related infrastructure projects</t>
  </si>
  <si>
    <t>Long-term lease authorizations</t>
  </si>
  <si>
    <t>Supplement Project  in Chapter 806 Construction Pool</t>
  </si>
  <si>
    <t>Supplement project in 2020 VPBA Capital Construction Pool</t>
  </si>
  <si>
    <t>191: Virginia Workers' Compensation Commission</t>
  </si>
  <si>
    <t>Virginia Workers' Compensation Commission</t>
  </si>
  <si>
    <t>Supplement funding for Life, Health, Safety, Accessibility and Code Compliance</t>
  </si>
  <si>
    <t>Provides nongeneral fund authority to address utility improvements and/or renovation, particularly targeted toward auxiliary facilities.</t>
  </si>
  <si>
    <t>Enables the university to use nongeneral funds to take advantage of certain adjacent or neighboring properties as they become available.</t>
  </si>
  <si>
    <t>Provides funding to demolish the existing waste-to-energy plant, construct a new boiler plant building, and upgrade electrical systems.</t>
  </si>
  <si>
    <t>Provides additional one-time funding to address significant maintenance reserve issues in Rollins Hall, which will enable functional use of the building.</t>
  </si>
  <si>
    <t>Provides appropriation for detailed planning for the Center for the Arts, which will combine elements needed to support a program of commercial concerts and road shows aimed at a regional audience with elements needed to support student shows, Music Department programs and performances, and creative arts.</t>
  </si>
  <si>
    <t>Provides nongeneral fund spending authority for Virginia Tech to conduct detailed planning for a capital project to provide additional and enhanced space to accommodate the high demand for enrollment of its medical school program and to expand its capacity for leading edge research.</t>
  </si>
  <si>
    <t>Supports the renovation of the special exhibition gallery at the Jamestown Settlement to create a flexible, modular space that can better accommodate a wide variety of special exhibitions, as well as providing mechanical upgrades to safeguard artifacts.</t>
  </si>
  <si>
    <t>Provides funding to restore and protect an eroded shoreline and repair a storm-damaged berm and jetty surrounding the basin that houses the official fleet of the Commonwealth of Virginia.</t>
  </si>
  <si>
    <t>Funds the installation of new security windows in patient areas at state facilities to prevent elopement and provide greater patient safety.</t>
  </si>
  <si>
    <t>Provides support to improve and repair Belle Isle State Park.</t>
  </si>
  <si>
    <t>Provides funding for infrastructure repairs, as well as construction of residences, across Virginia State Parks.</t>
  </si>
  <si>
    <t>Provides funding to repair Lake Edmunds Dam at Staunton River State Park.</t>
  </si>
  <si>
    <t>Supports the restoration and creation of shoreline habitat at Belle Isle State Park.</t>
  </si>
  <si>
    <t>Provides funding for the restoration and improvement of Green Pastures Recreation Area.</t>
  </si>
  <si>
    <t>Provides appropriation to support the development of revenue generating facilities including, but not limited to, campgrounds, retail centers, parking facilities, picnic shelters and playgrounds</t>
  </si>
  <si>
    <t>Provides funding to support the rehabilitation of Soil and Water District dams.</t>
  </si>
  <si>
    <t>Provides funding to conduct shoreline erosion projects across Virginia State Parks.</t>
  </si>
  <si>
    <t>Funds necessary replacements and improvements to the infrastructure and equipment that make up the Statewide Agencies Radio System (STARS).</t>
  </si>
  <si>
    <t>Adds appropriation to implement maintenance reserve projects required for the continued use of existing facilities.</t>
  </si>
  <si>
    <t>Provides nongeneral fund appropriation for maintenance reserve projects to the Department of Transportation's buildings and grounds.</t>
  </si>
  <si>
    <t>Addresses numerous projects and miscellaneous equipment upgrades required to keep the facilities efficient and compliant to providing safe working conditions.</t>
  </si>
  <si>
    <t>Provides state planning funds to enable the agency to prepare for federal project funding.</t>
  </si>
  <si>
    <t>Provides funding to be distributed to agencies and institutions of higher education to address critical maintenance needs in state-owned facilities. This funding can be used to address major repairs or replacements that are intended to extend the useful life of the physical plant, property, and equipment.</t>
  </si>
  <si>
    <t>Provides funding to be disbursed to agencies and institutions of higher education for equipment purchases related to previously authorized capital projects.</t>
  </si>
  <si>
    <t>Provides funding to support detailed planning for newly authorized capital projects at state agencies and institutions of higher education and support the full detailed planning costs for all projects previously authorized in a detailed planning pool.</t>
  </si>
  <si>
    <t>Provides $100,000,000 from the general fund to the Department of Environmental Quality Stormwater Local Assistance Fund.</t>
  </si>
  <si>
    <t>Adjusts various long-term lease authorizations.</t>
  </si>
  <si>
    <t>Provides additional funding to a central supplement pool, which is available to cover shortfalls in other central construction pools.</t>
  </si>
  <si>
    <t>Provides additional funding for the 2020 VPBA Construction Pool to support a scope change for the Library of Virginia State Records Center Addition project.</t>
  </si>
  <si>
    <t>Authorizes the use of maintenance reserve funds to replace the main rooftop and second floor heating, ventilation, and air conditioning systems.</t>
  </si>
  <si>
    <t xml:space="preserve">Provides additional planning funding for the construction of a new state office building and parking deck, as well as funding for the demolition of the existing structure. </t>
  </si>
  <si>
    <t xml:space="preserve">Amends the scope of the New Supreme Court Building and Parking Garage at 900 E. Main Street project to include space to accommodate the expanded Virginia Court of Appeals. The scope may also include the potential renovation of a portion of the Pocahontas Building. </t>
  </si>
  <si>
    <t xml:space="preserve">Authorizes the transfer of any remaining project funds from the "Perform waterproofing repairs for Capitol Visitor's Center" project at its conclusion to the Department of General Services' maintenance reserve project. The agency utilized maintenance reserve funds to begin the project and this authorization will allow for the reimbursement of the maintenance reserve project. </t>
  </si>
  <si>
    <t>Authorizes the purchase of land to expand the Charlotte State Forest with existing nongeneral funds.</t>
  </si>
  <si>
    <t>Authorizes the purchase of land, the John H. Daniel Trust Tract, to expand the Charlotte State Forest with existing nongeneral funds.</t>
  </si>
  <si>
    <t>Provides funding to address access needs among an increasingly diverse faculty, staff, student, and campus community population.</t>
  </si>
  <si>
    <t xml:space="preserve">Provides nongeneral fund appropriation and authorization for detailed planning of an interdisciplinary science and engineering building on the Fairfax campus. </t>
  </si>
  <si>
    <t xml:space="preserve">Provides nongeneral fund appopriation and authorization for detailed planning of a student innovation building on the Fairfax campus.  The building is anticipated to be a single story, high-bay, flexible, open warehouse space and will provide a dedicated space for a range of student projects.  </t>
  </si>
  <si>
    <t>Demolishes two existing buildings and replaces them with a new building with 400 - 500 beds in semi-suite style rooms.</t>
  </si>
  <si>
    <t xml:space="preserve">Provides funding to construct a new student dining facility at NSU. </t>
  </si>
  <si>
    <t xml:space="preserve">Provides funding to construct a new residential housing facility at NSU. </t>
  </si>
  <si>
    <t xml:space="preserve">Funds improvements in campus utility infrastructure, including upgrades and enhancements to all basic utilities and overall building safety and security. </t>
  </si>
  <si>
    <t>Installs two 3.3 MW natural gas fired reciprocating engines, resulting in significantly reducing the university's current electrical expenses by as much as $2 million annually, while reducing its carbon footprint.</t>
  </si>
  <si>
    <t xml:space="preserve">Authorizes the acquisition of approximately 21 acres of property adjacent to the New Market Battlefield State Historical Park through donation. </t>
  </si>
  <si>
    <t xml:space="preserve">Changes the title and scope of the project to include the parking structure and appropriates non general funds for detailed planning for the parking structure. </t>
  </si>
  <si>
    <t xml:space="preserve">Provides funding to replace existing exterior two-story windows and window frames in New and Old Barracks. 
 </t>
  </si>
  <si>
    <t xml:space="preserve">Provides 9(c) bonds and 9(d) revenue bonds appropriation to allow Virginia Tech to construct additional dining and instructional space for its students.  </t>
  </si>
  <si>
    <t xml:space="preserve">Provides funding for accessibility improvements campus wide including pathway improvements, ramps, elevator replacement and installation, and other actions to achieve ADA compliance. </t>
  </si>
  <si>
    <t xml:space="preserve">Provides funding to repair erosion damage, provide outfall stabilization, convert select open water stormwater management facilities to usable land, and address inadequacies in storm sewer infrastructure in the historic district of campus. </t>
  </si>
  <si>
    <t xml:space="preserve">Provides funding for the replacement of roof systems and correction of envelope deficiencies at 25 existing educational and general buildings to prevent water intrusion.  </t>
  </si>
  <si>
    <t xml:space="preserve">Provides funding for exhibit design, expansions and furnishings for the expansion of Gunston Hall's Virginia History exhibits. 
 </t>
  </si>
  <si>
    <t xml:space="preserve">Supports procurement of state-of-the-art surveillance cameras that will serve as one of the primary components of safeguarding the art and grounds. </t>
  </si>
  <si>
    <t>Provides funding to replace fifty distribution switches on the agency's network to ensure improved equipment compatibility in the network, ease network monitoring and management, and create advanced network security.</t>
  </si>
  <si>
    <t>Provides funding to replace all of the obsolete and failing fan coils in the facility's main building.</t>
  </si>
  <si>
    <t>Provides funding for exhibit design and furnishings at the Early Childhood Learning Center to enhance STEM opportunities for early childhood and elementary learners.</t>
  </si>
  <si>
    <t>Provides funds to replace and upgrade security and access systems at Piedmont Geriatric Hospital, Southwestern Virginia Mental Health Institute, and Catawba Hospital.</t>
  </si>
  <si>
    <t>Funds the installation of new fire alarm systems, including annunciator panels and all devices, to improve safety at state facilities.</t>
  </si>
  <si>
    <t>Provides funding for critical improvements needed at Machicomoco State Park.</t>
  </si>
  <si>
    <t>Updates the list of state parks that the agency is authorized to acquire, primarily in-holding and contiguous properties to protect the continuity of various state parks</t>
  </si>
  <si>
    <t>Updates the list of natural area preserves that the agency is authorized to acquire, primarily in-holding and contiguous properties to protect the natural areas</t>
  </si>
  <si>
    <t>Provides funding to construct new facilities at Westmoreland State Park.</t>
  </si>
  <si>
    <t>Supports a capital project for the acquisition of land and property</t>
  </si>
  <si>
    <t>Provides funding to purchase 1.5 acres and the office building at the currently-leased probation and parole facility. The building will be increased by 3,786 square feet to address the current space shortage, bringing the total to 8,356 square feet. Funding is also provided to replace mechanical systems, to update communications and site security infrastructure, and for other necessary site improvements.</t>
  </si>
  <si>
    <t>Provides funding to purchase 3.74 acres and the office building at the currently-leased probation and parole facility. The building will be increased by 2,240 square feet to address the current space shortage, bringing the total to 5,240 square feet. Funding is also provided to update communications and site security infrastructure, pave existing gravel parking areas, and expand current parking capacity.</t>
  </si>
  <si>
    <t>Provides a dedicated source of funding for making repairs, renovations, and other necessary improvements to correctional facilities. This continues the agency's Capital Infrastructure Fund, which was established in the 2020-2022 biennial budget.</t>
  </si>
  <si>
    <t xml:space="preserve">Replaces the existing leased Customer Service Center, originally built in 1996, with a new owned facility. </t>
  </si>
  <si>
    <t>Provides nongeneral fund appropriation to acquire, design, construct, and renovate facilities and land, including district facilities, residency offices, and area headquarters, to support the agency's capital needs.</t>
  </si>
  <si>
    <t>Supports infrastructure improvements throughout Portsmouth Marine Terminal to accommodate the handling and staging of large offshore wind components. This includes upgrades to the wharf to increase its load-bearing capacity, dredging to accommodate ships specific to carrying this equipment, and other improvements, as necessary.</t>
  </si>
  <si>
    <t>Upgrades and modernizes the Northern portion of Norfolk International Terminals, allowing the Port to continue to position itself in such a way as to capture future increases in shipping volume, including surges, and maintain a service level that will attract cargo and commerce to the Commonwealth.</t>
  </si>
  <si>
    <t>Supports efforts required to keep facilities operating at optimum efficiency. Activities may include improvements to rail yards, paving for equipment operation, facility repairs and relocations, and various terminal equipment.</t>
  </si>
  <si>
    <t xml:space="preserve">Enables the agency to keep pace with technologies and equipment demands while fostering volume growth.  </t>
  </si>
  <si>
    <t xml:space="preserve">Authorizes federal fund support to build nine new columbaria at the Albert G. Horton, Jr. Memorial Veterans Cemetery in Suffolk. </t>
  </si>
  <si>
    <t>Provides funding for pandemic response projects at the two existing veterans care centers in Roanoke and Richmond, and the two currently under construction in Fauquier County and Virginia Beach. Included is funding for sanitary wall coverings, antimicrobial furniture, and wheelchair lifts at all four facilities, an HVAC replacement project at Sitter Barfoot Veterans Care Center in Richmond, and an elevator replacement project at Virginia Veterans Care Center in Roanoke.</t>
  </si>
  <si>
    <t>Provides funding to support capital investment associated with bolstering technology?related education to address workforce needs.</t>
  </si>
  <si>
    <t>Provides funding to support the culmination of a multi-phased upgrade to the telecommunications infrastructure across the University's 119 buildings on all campuses.</t>
  </si>
  <si>
    <t xml:space="preserve">Provides supplemental funding to complete the university's health, safety, and accessibility initiative for the campus that was previously authorized for construction.
 </t>
  </si>
  <si>
    <t>Supports improvements to multiple life safety infrastructure elements across the museum's facilities.</t>
  </si>
  <si>
    <t xml:space="preserve">Supports the partnership with Siemens Gamesa to develop property at the Commonwealth's Portsmouth Marine Terminal for a facility to produce turbine blades supplying offshore wind projects.  The facility, combined with its operations and maintenance activities, will create a total of 310 new jobs, of which approximately 50 will be service jobs to support the Coastal Virginia Offshore Wind Project. </t>
  </si>
  <si>
    <t>Authorizes federal funding and state matching funds for renovation projects at Sitter Barfoot Veterans Care Center in Richmond. This includes the installation of ceiling-mounted wheelchair lifting units in resident rooms and the replacement of the facility's water management system.</t>
  </si>
  <si>
    <t>Provides funding for improvements to accessibility across campus, including exterior access improvements to existing buildings, interior accessibility/universal design improvements to existing buildings and full site accessibility/universal design improvements.</t>
  </si>
  <si>
    <t>Provides funding for the construction of a variety of capital projects at institutions of higher education. Funding for multiple projects is pooled together centrally and subject to the capital pool process in 2.2-1515 et. seq, Code of Virginia.</t>
  </si>
  <si>
    <t>Provides funding for the construction of a variety of capital projects for state agencies.  Funding for multiple projects is pooled together centrally and subject to the capital pool process in 2.2-1515 et. seq, Code of Virginia. This pool includes projects for agencies other than institutions of higher education.</t>
  </si>
  <si>
    <t>Provides funding to be used as a match for federal funds available for the repair, improvement, or expansion of readiness centers.</t>
  </si>
  <si>
    <t>Supplements Virginia State University project to 'Construct Water Storage Tank, Campus Wide Distribution Piping, and Campus Sewer Upgrades', which was funded from the Construction Pool from Chapter 806, 2013 Acts of Assembly.</t>
  </si>
  <si>
    <t>FY 2023 GF</t>
  </si>
  <si>
    <t>FY 2024 GF</t>
  </si>
  <si>
    <t>FY 2023 NGF</t>
  </si>
  <si>
    <t>FY 2024 NGF</t>
  </si>
  <si>
    <t>FY 2023 State Supported Debt Financing</t>
  </si>
  <si>
    <t>FY 2024 State Supported Debt Financing</t>
  </si>
  <si>
    <t>FY 2023 Other Debt Financing</t>
  </si>
  <si>
    <t>FY 2024 Other Debt Financing</t>
  </si>
  <si>
    <t>2023 GF Dollars</t>
  </si>
  <si>
    <t>2024 GF Dollars</t>
  </si>
  <si>
    <t>2023 NGF Dollars</t>
  </si>
  <si>
    <t>2024 NGF Dollars</t>
  </si>
  <si>
    <t>2023 State Supported Debt</t>
  </si>
  <si>
    <t>2024 State Supported Debt</t>
  </si>
  <si>
    <t>2023 Other Debt</t>
  </si>
  <si>
    <t>2024 Other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</si>
</sst>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theme="0"/>
      </right>
      <top/>
      <bottom style="medium">
        <color rgb="FFCCCCCC"/>
      </bottom>
      <diagonal/>
    </border>
    <border>
      <left style="medium">
        <color theme="0"/>
      </left>
      <right style="medium">
        <color theme="0"/>
      </right>
      <top/>
      <bottom style="medium">
        <color rgb="FFCCCCCC"/>
      </bottom>
      <diagonal/>
    </border>
    <border>
      <left style="medium">
        <color theme="0"/>
      </left>
      <right/>
      <top/>
      <bottom style="medium">
        <color rgb="FFCCCCCC"/>
      </bottom>
      <diagonal/>
    </border>
  </borders>
  <cellStyleXfs count="1">
    <xf numFmtId="0" fontId="0" fillId="0" borderId="0"/>
  </cellStyleXfs>
  <cellXfs count="20">
    <xf numFmtId="0" fontId="0" fillId="0" borderId="0" xfId="0"/>
    <xf numFmtId="6" fontId="1" fillId="0" borderId="0" xfId="0" applyNumberFormat="1" applyFont="1"/>
    <xf numFmtId="0" fontId="1" fillId="0" borderId="0" xfId="0" applyFont="1"/>
    <xf numFmtId="0" fontId="2" fillId="0" borderId="0" xfId="0" applyFont="1"/>
    <xf numFmtId="0" fontId="3" fillId="0" borderId="0" xfId="0" applyFont="1"/>
    <xf numFmtId="0" fontId="0" fillId="0" borderId="0" xfId="0" applyFont="1" applyAlignment="1">
      <alignment horizontal="left" indent="1"/>
    </xf>
    <xf numFmtId="0" fontId="1" fillId="0" borderId="0" xfId="0" applyFont="1" applyAlignment="1">
      <alignment horizontal="right"/>
    </xf>
    <xf numFmtId="6" fontId="1" fillId="0" borderId="0" xfId="0" applyNumberFormat="1" applyFont="1" applyAlignment="1">
      <alignment horizontal="center"/>
    </xf>
    <xf numFmtId="0" fontId="5" fillId="0" borderId="0" xfId="0" applyFont="1"/>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0" fillId="0" borderId="0" xfId="0" applyAlignment="1">
      <alignment horizontal="center" vertical="top"/>
    </xf>
    <xf numFmtId="0" fontId="7" fillId="0" borderId="2"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6" fontId="7" fillId="0" borderId="1" xfId="0" applyNumberFormat="1" applyFont="1" applyFill="1" applyBorder="1" applyAlignment="1">
      <alignment horizontal="right" vertical="top" wrapText="1"/>
    </xf>
    <xf numFmtId="0" fontId="7" fillId="0" borderId="1" xfId="0" applyFont="1" applyFill="1" applyBorder="1" applyAlignment="1">
      <alignment vertical="top"/>
    </xf>
    <xf numFmtId="0" fontId="6" fillId="0" borderId="6" xfId="0" applyFont="1" applyFill="1" applyBorder="1" applyAlignment="1">
      <alignment horizontal="center" vertical="top" wrapText="1"/>
    </xf>
    <xf numFmtId="0" fontId="4" fillId="0" borderId="0" xfId="0" applyFont="1" applyAlignment="1">
      <alignment horizontal="center" wrapText="1"/>
    </xf>
    <xf numFmtId="6" fontId="7" fillId="0" borderId="3" xfId="0" applyNumberFormat="1" applyFont="1" applyFill="1" applyBorder="1" applyAlignment="1">
      <alignment horizontal="right" vertical="top" wrapText="1"/>
    </xf>
  </cellXfs>
  <cellStyles count="1">
    <cellStyle name="Normal" xfId="0" builtinId="0"/>
  </cellStyles>
  <dxfs count="37">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dxf>
    <dxf>
      <border>
        <bottom style="medium">
          <color rgb="FFCCCCCC"/>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6"/>
      <tableStyleElement type="headerRow" dxfId="35"/>
    </tableStyle>
    <tableStyle name="TableStyleMedium2 2"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88900</xdr:rowOff>
    </xdr:from>
    <xdr:to>
      <xdr:col>8</xdr:col>
      <xdr:colOff>292100</xdr:colOff>
      <xdr:row>31</xdr:row>
      <xdr:rowOff>44054</xdr:rowOff>
    </xdr:to>
    <xdr:sp macro="" textlink="">
      <xdr:nvSpPr>
        <xdr:cNvPr id="6" name="TextBox 5"/>
        <xdr:cNvSpPr txBox="1"/>
      </xdr:nvSpPr>
      <xdr:spPr>
        <a:xfrm>
          <a:off x="0" y="3771900"/>
          <a:ext cx="6959600" cy="23491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2022-2024 Capital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2022-2024 Capital Summary tab to view filtered information</a:t>
          </a:r>
        </a:p>
        <a:p>
          <a:endParaRPr lang="en-US" sz="1100" b="0" u="none"/>
        </a:p>
      </xdr:txBody>
    </xdr:sp>
    <xdr:clientData/>
  </xdr:twoCellAnchor>
  <xdr:twoCellAnchor editAs="oneCell">
    <xdr:from>
      <xdr:col>7</xdr:col>
      <xdr:colOff>193222</xdr:colOff>
      <xdr:row>22</xdr:row>
      <xdr:rowOff>30389</xdr:rowOff>
    </xdr:from>
    <xdr:to>
      <xdr:col>7</xdr:col>
      <xdr:colOff>412227</xdr:colOff>
      <xdr:row>23</xdr:row>
      <xdr:rowOff>148041</xdr:rowOff>
    </xdr:to>
    <xdr:pic>
      <xdr:nvPicPr>
        <xdr:cNvPr id="7" name="Picture 6"/>
        <xdr:cNvPicPr>
          <a:picLocks noChangeAspect="1"/>
        </xdr:cNvPicPr>
      </xdr:nvPicPr>
      <xdr:blipFill>
        <a:blip xmlns:r="http://schemas.openxmlformats.org/officeDocument/2006/relationships" r:embed="rId1"/>
        <a:stretch>
          <a:fillRect/>
        </a:stretch>
      </xdr:blipFill>
      <xdr:spPr>
        <a:xfrm>
          <a:off x="6017079" y="4286703"/>
          <a:ext cx="219005" cy="302709"/>
        </a:xfrm>
        <a:prstGeom prst="rect">
          <a:avLst/>
        </a:prstGeom>
      </xdr:spPr>
    </xdr:pic>
    <xdr:clientData/>
  </xdr:twoCellAnchor>
  <xdr:twoCellAnchor editAs="absolute">
    <xdr:from>
      <xdr:col>0</xdr:col>
      <xdr:colOff>25400</xdr:colOff>
      <xdr:row>5</xdr:row>
      <xdr:rowOff>25401</xdr:rowOff>
    </xdr:from>
    <xdr:to>
      <xdr:col>5</xdr:col>
      <xdr:colOff>711200</xdr:colOff>
      <xdr:row>12</xdr:row>
      <xdr:rowOff>171451</xdr:rowOff>
    </xdr:to>
    <mc:AlternateContent xmlns:mc="http://schemas.openxmlformats.org/markup-compatibility/2006" xmlns:sle15="http://schemas.microsoft.com/office/drawing/2012/slicer">
      <mc:Choice Requires="sle15">
        <xdr:graphicFrame macro="">
          <xdr:nvGraphicFramePr>
            <xdr:cNvPr id="8"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25400" y="1130301"/>
              <a:ext cx="4184650" cy="1435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774700</xdr:colOff>
      <xdr:row>5</xdr:row>
      <xdr:rowOff>19050</xdr:rowOff>
    </xdr:from>
    <xdr:to>
      <xdr:col>11</xdr:col>
      <xdr:colOff>641350</xdr:colOff>
      <xdr:row>19</xdr:row>
      <xdr:rowOff>125186</xdr:rowOff>
    </xdr:to>
    <mc:AlternateContent xmlns:mc="http://schemas.openxmlformats.org/markup-compatibility/2006" xmlns:sle15="http://schemas.microsoft.com/office/drawing/2012/slicer">
      <mc:Choice Requires="sle15">
        <xdr:graphicFrame macro="">
          <xdr:nvGraphicFramePr>
            <xdr:cNvPr id="9"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459514" y="1129393"/>
              <a:ext cx="6223907" cy="26969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57150</xdr:colOff>
      <xdr:row>13</xdr:row>
      <xdr:rowOff>31751</xdr:rowOff>
    </xdr:from>
    <xdr:to>
      <xdr:col>3</xdr:col>
      <xdr:colOff>171450</xdr:colOff>
      <xdr:row>18</xdr:row>
      <xdr:rowOff>69850</xdr:rowOff>
    </xdr:to>
    <mc:AlternateContent xmlns:mc="http://schemas.openxmlformats.org/markup-compatibility/2006" xmlns:sle15="http://schemas.microsoft.com/office/drawing/2012/slicer">
      <mc:Choice Requires="sle15">
        <xdr:graphicFrame macro="">
          <xdr:nvGraphicFramePr>
            <xdr:cNvPr id="10"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57150" y="2609851"/>
              <a:ext cx="1943100" cy="9588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228600</xdr:colOff>
      <xdr:row>13</xdr:row>
      <xdr:rowOff>31751</xdr:rowOff>
    </xdr:from>
    <xdr:to>
      <xdr:col>5</xdr:col>
      <xdr:colOff>647700</xdr:colOff>
      <xdr:row>18</xdr:row>
      <xdr:rowOff>76200</xdr:rowOff>
    </xdr:to>
    <mc:AlternateContent xmlns:mc="http://schemas.openxmlformats.org/markup-compatibility/2006" xmlns:sle15="http://schemas.microsoft.com/office/drawing/2012/slicer">
      <mc:Choice Requires="sle15">
        <xdr:graphicFrame macro="">
          <xdr:nvGraphicFramePr>
            <xdr:cNvPr id="11"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2057400" y="2609851"/>
              <a:ext cx="2089150" cy="9651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2" column="1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2" name="TblCapSummary" displayName="TblCapSummary" ref="A4:W88" totalsRowShown="0" headerRowDxfId="27" dataDxfId="25" headerRowBorderDxfId="26" tableBorderDxfId="24" totalsRowBorderDxfId="23">
  <autoFilter ref="A4:W88"/>
  <sortState ref="A5:W88">
    <sortCondition ref="B5:B88"/>
    <sortCondition ref="D5:D88"/>
    <sortCondition ref="J5:J88"/>
    <sortCondition ref="M5:M88"/>
    <sortCondition ref="N5:N88"/>
  </sortState>
  <tableColumns count="23">
    <tableColumn id="1" name="Secretarial Area" dataDxfId="22"/>
    <tableColumn id="2" name="Sec Area Sort" dataDxfId="21"/>
    <tableColumn id="3" name="Agency" dataDxfId="20"/>
    <tableColumn id="4" name="Agency Sort" dataDxfId="19"/>
    <tableColumn id="5" name="Agency Code" dataDxfId="18"/>
    <tableColumn id="6" name="Agency Title" dataDxfId="17"/>
    <tableColumn id="7" name="Chapter Origin" dataDxfId="16"/>
    <tableColumn id="8" name="Budget Round" dataDxfId="15"/>
    <tableColumn id="9" name="Session" dataDxfId="14"/>
    <tableColumn id="10" name="Session Sort" dataDxfId="13"/>
    <tableColumn id="11" name="Session / Chapter" dataDxfId="12"/>
    <tableColumn id="12" name="Type" dataDxfId="11"/>
    <tableColumn id="13" name="Type Sort" dataDxfId="10"/>
    <tableColumn id="14" name="Title" dataDxfId="9"/>
    <tableColumn id="15" name="Description" dataDxfId="8"/>
    <tableColumn id="16" name="FY 2023 GF" dataDxfId="7"/>
    <tableColumn id="17" name="FY 2024 GF" dataDxfId="6"/>
    <tableColumn id="18" name="FY 2023 NGF" dataDxfId="5"/>
    <tableColumn id="19" name="FY 2024 NGF" dataDxfId="4"/>
    <tableColumn id="20" name="FY 2023 State Supported Debt Financing" dataDxfId="3"/>
    <tableColumn id="21" name="FY 2024 State Supported Debt Financing" dataDxfId="2"/>
    <tableColumn id="22" name="FY 2023 Other Debt Financing" dataDxfId="1"/>
    <tableColumn id="23" name="FY 2024 Other Debt Financing"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8"/>
  <sheetViews>
    <sheetView showGridLines="0" tabSelected="1" workbookViewId="0">
      <pane xSplit="14" ySplit="4" topLeftCell="O5" activePane="bottomRight" state="frozen"/>
      <selection pane="topRight" activeCell="O1" sqref="O1"/>
      <selection pane="bottomLeft" activeCell="A5" sqref="A5"/>
      <selection pane="bottomRight" activeCell="A5" sqref="A5"/>
    </sheetView>
  </sheetViews>
  <sheetFormatPr defaultRowHeight="14.6" x14ac:dyDescent="0.4"/>
  <cols>
    <col min="1" max="1" width="14.23046875" customWidth="1"/>
    <col min="2" max="2" width="13.84375" hidden="1" customWidth="1"/>
    <col min="3" max="3" width="22" customWidth="1"/>
    <col min="4" max="4" width="12.61328125" hidden="1" customWidth="1"/>
    <col min="5" max="5" width="13.4609375" hidden="1" customWidth="1"/>
    <col min="6" max="6" width="32.4609375" hidden="1" customWidth="1"/>
    <col min="7" max="7" width="15" hidden="1" customWidth="1"/>
    <col min="8" max="8" width="14.61328125" hidden="1" customWidth="1"/>
    <col min="9" max="9" width="9" hidden="1" customWidth="1"/>
    <col min="10" max="10" width="12.921875" hidden="1" customWidth="1"/>
    <col min="11" max="11" width="12.69140625" hidden="1" customWidth="1"/>
    <col min="12" max="12" width="14.69140625" hidden="1" customWidth="1"/>
    <col min="13" max="13" width="10.69140625" hidden="1" customWidth="1"/>
    <col min="14" max="14" width="23.921875" customWidth="1"/>
    <col min="15" max="15" width="39" customWidth="1"/>
    <col min="16" max="16" width="14.4609375" bestFit="1" customWidth="1"/>
    <col min="17" max="17" width="13.3828125" customWidth="1"/>
    <col min="18" max="19" width="13.07421875" customWidth="1"/>
    <col min="20" max="21" width="17.23046875" customWidth="1"/>
    <col min="22" max="23" width="16.53515625" customWidth="1"/>
  </cols>
  <sheetData>
    <row r="1" spans="1:23" ht="18.45" x14ac:dyDescent="0.5">
      <c r="A1" s="3" t="s">
        <v>88</v>
      </c>
    </row>
    <row r="2" spans="1:23" ht="15.9" x14ac:dyDescent="0.45">
      <c r="A2" s="4" t="s">
        <v>89</v>
      </c>
    </row>
    <row r="3" spans="1:23" x14ac:dyDescent="0.4">
      <c r="A3" s="8" t="s">
        <v>87</v>
      </c>
      <c r="P3" s="1">
        <f>SUBTOTAL(109,TblCapSummary[FY 2023 GF])</f>
        <v>1783045935</v>
      </c>
      <c r="Q3" s="1">
        <f>SUBTOTAL(109,TblCapSummary[FY 2024 GF])</f>
        <v>761650000</v>
      </c>
      <c r="R3" s="1">
        <f>SUBTOTAL(109,TblCapSummary[FY 2023 NGF])</f>
        <v>766989221</v>
      </c>
      <c r="S3" s="1">
        <f>SUBTOTAL(109,TblCapSummary[FY 2024 NGF])</f>
        <v>221766000</v>
      </c>
      <c r="T3" s="1">
        <f>SUBTOTAL(109,TblCapSummary[FY 2023 State Supported Debt Financing])</f>
        <v>0</v>
      </c>
      <c r="U3" s="1">
        <f>SUBTOTAL(109,TblCapSummary[FY 2024 State Supported Debt Financing])</f>
        <v>0</v>
      </c>
      <c r="V3" s="1">
        <f>SUBTOTAL(109,TblCapSummary[FY 2023 Other Debt Financing])</f>
        <v>157296000</v>
      </c>
      <c r="W3" s="1">
        <f>SUBTOTAL(109,TblCapSummary[[#All],[FY 2024 Other Debt Financing]])</f>
        <v>0</v>
      </c>
    </row>
    <row r="4" spans="1:23" s="11" customFormat="1" ht="44.15" thickBot="1" x14ac:dyDescent="0.45">
      <c r="A4" s="9" t="s">
        <v>0</v>
      </c>
      <c r="B4" s="10" t="s">
        <v>1</v>
      </c>
      <c r="C4" s="10" t="s">
        <v>2</v>
      </c>
      <c r="D4" s="10" t="s">
        <v>5</v>
      </c>
      <c r="E4" s="10" t="s">
        <v>3</v>
      </c>
      <c r="F4" s="10" t="s">
        <v>4</v>
      </c>
      <c r="G4" s="10" t="s">
        <v>71</v>
      </c>
      <c r="H4" s="10" t="s">
        <v>6</v>
      </c>
      <c r="I4" s="10" t="s">
        <v>7</v>
      </c>
      <c r="J4" s="10" t="s">
        <v>8</v>
      </c>
      <c r="K4" s="10" t="s">
        <v>68</v>
      </c>
      <c r="L4" s="10" t="s">
        <v>9</v>
      </c>
      <c r="M4" s="10" t="s">
        <v>10</v>
      </c>
      <c r="N4" s="10" t="s">
        <v>11</v>
      </c>
      <c r="O4" s="10" t="s">
        <v>12</v>
      </c>
      <c r="P4" s="10" t="s">
        <v>261</v>
      </c>
      <c r="Q4" s="10" t="s">
        <v>262</v>
      </c>
      <c r="R4" s="10" t="s">
        <v>263</v>
      </c>
      <c r="S4" s="10" t="s">
        <v>264</v>
      </c>
      <c r="T4" s="10" t="s">
        <v>265</v>
      </c>
      <c r="U4" s="10" t="s">
        <v>266</v>
      </c>
      <c r="V4" s="10" t="s">
        <v>267</v>
      </c>
      <c r="W4" s="17" t="s">
        <v>268</v>
      </c>
    </row>
    <row r="5" spans="1:23" ht="73.3" thickBot="1" x14ac:dyDescent="0.45">
      <c r="A5" s="12" t="s">
        <v>15</v>
      </c>
      <c r="B5" s="13">
        <v>4</v>
      </c>
      <c r="C5" s="14" t="s">
        <v>16</v>
      </c>
      <c r="D5" s="13">
        <v>59000</v>
      </c>
      <c r="E5" s="13">
        <v>194</v>
      </c>
      <c r="F5" s="14" t="s">
        <v>17</v>
      </c>
      <c r="G5" s="13" t="s">
        <v>91</v>
      </c>
      <c r="H5" s="13" t="s">
        <v>13</v>
      </c>
      <c r="I5" s="13">
        <v>2022</v>
      </c>
      <c r="J5" s="13">
        <v>2022</v>
      </c>
      <c r="K5" s="13" t="s">
        <v>92</v>
      </c>
      <c r="L5" s="13" t="s">
        <v>14</v>
      </c>
      <c r="M5" s="13">
        <v>30</v>
      </c>
      <c r="N5" s="14" t="s">
        <v>93</v>
      </c>
      <c r="O5" s="14" t="s">
        <v>207</v>
      </c>
      <c r="P5" s="15">
        <v>10820000</v>
      </c>
      <c r="Q5" s="15">
        <v>0</v>
      </c>
      <c r="R5" s="15">
        <v>0</v>
      </c>
      <c r="S5" s="15">
        <v>0</v>
      </c>
      <c r="T5" s="15">
        <v>0</v>
      </c>
      <c r="U5" s="15">
        <v>0</v>
      </c>
      <c r="V5" s="15">
        <v>0</v>
      </c>
      <c r="W5" s="19">
        <v>0</v>
      </c>
    </row>
    <row r="6" spans="1:23" ht="102.45" thickBot="1" x14ac:dyDescent="0.45">
      <c r="A6" s="12" t="s">
        <v>15</v>
      </c>
      <c r="B6" s="13">
        <v>4</v>
      </c>
      <c r="C6" s="14" t="s">
        <v>16</v>
      </c>
      <c r="D6" s="13">
        <v>59000</v>
      </c>
      <c r="E6" s="13">
        <v>194</v>
      </c>
      <c r="F6" s="14" t="s">
        <v>17</v>
      </c>
      <c r="G6" s="13" t="s">
        <v>91</v>
      </c>
      <c r="H6" s="13" t="s">
        <v>13</v>
      </c>
      <c r="I6" s="13">
        <v>2022</v>
      </c>
      <c r="J6" s="13">
        <v>2022</v>
      </c>
      <c r="K6" s="13" t="s">
        <v>92</v>
      </c>
      <c r="L6" s="13" t="s">
        <v>14</v>
      </c>
      <c r="M6" s="13">
        <v>30</v>
      </c>
      <c r="N6" s="14" t="s">
        <v>72</v>
      </c>
      <c r="O6" s="14" t="s">
        <v>208</v>
      </c>
      <c r="P6" s="15">
        <v>0</v>
      </c>
      <c r="Q6" s="15">
        <v>0</v>
      </c>
      <c r="R6" s="15">
        <v>0</v>
      </c>
      <c r="S6" s="15">
        <v>0</v>
      </c>
      <c r="T6" s="15">
        <v>0</v>
      </c>
      <c r="U6" s="15">
        <v>0</v>
      </c>
      <c r="V6" s="15">
        <v>0</v>
      </c>
      <c r="W6" s="19">
        <v>0</v>
      </c>
    </row>
    <row r="7" spans="1:23" ht="146.15" thickBot="1" x14ac:dyDescent="0.45">
      <c r="A7" s="12" t="s">
        <v>15</v>
      </c>
      <c r="B7" s="13">
        <v>4</v>
      </c>
      <c r="C7" s="14" t="s">
        <v>16</v>
      </c>
      <c r="D7" s="13">
        <v>59000</v>
      </c>
      <c r="E7" s="13">
        <v>194</v>
      </c>
      <c r="F7" s="14" t="s">
        <v>17</v>
      </c>
      <c r="G7" s="13" t="s">
        <v>91</v>
      </c>
      <c r="H7" s="13" t="s">
        <v>13</v>
      </c>
      <c r="I7" s="13">
        <v>2022</v>
      </c>
      <c r="J7" s="13">
        <v>2022</v>
      </c>
      <c r="K7" s="13" t="s">
        <v>92</v>
      </c>
      <c r="L7" s="13" t="s">
        <v>14</v>
      </c>
      <c r="M7" s="13">
        <v>30</v>
      </c>
      <c r="N7" s="14" t="s">
        <v>94</v>
      </c>
      <c r="O7" s="14" t="s">
        <v>209</v>
      </c>
      <c r="P7" s="15">
        <v>0</v>
      </c>
      <c r="Q7" s="15">
        <v>0</v>
      </c>
      <c r="R7" s="15">
        <v>0</v>
      </c>
      <c r="S7" s="15">
        <v>0</v>
      </c>
      <c r="T7" s="15">
        <v>0</v>
      </c>
      <c r="U7" s="15">
        <v>0</v>
      </c>
      <c r="V7" s="15">
        <v>0</v>
      </c>
      <c r="W7" s="19">
        <v>0</v>
      </c>
    </row>
    <row r="8" spans="1:23" ht="44.15" thickBot="1" x14ac:dyDescent="0.45">
      <c r="A8" s="12" t="s">
        <v>18</v>
      </c>
      <c r="B8" s="13">
        <v>5</v>
      </c>
      <c r="C8" s="14" t="s">
        <v>19</v>
      </c>
      <c r="D8" s="13">
        <v>67000</v>
      </c>
      <c r="E8" s="13">
        <v>411</v>
      </c>
      <c r="F8" s="14" t="s">
        <v>20</v>
      </c>
      <c r="G8" s="13" t="s">
        <v>91</v>
      </c>
      <c r="H8" s="13" t="s">
        <v>13</v>
      </c>
      <c r="I8" s="13">
        <v>2022</v>
      </c>
      <c r="J8" s="13">
        <v>2022</v>
      </c>
      <c r="K8" s="13" t="s">
        <v>92</v>
      </c>
      <c r="L8" s="13" t="s">
        <v>14</v>
      </c>
      <c r="M8" s="13">
        <v>30</v>
      </c>
      <c r="N8" s="14" t="s">
        <v>95</v>
      </c>
      <c r="O8" s="14" t="s">
        <v>210</v>
      </c>
      <c r="P8" s="15">
        <v>0</v>
      </c>
      <c r="Q8" s="15">
        <v>0</v>
      </c>
      <c r="R8" s="15">
        <v>1060000</v>
      </c>
      <c r="S8" s="15">
        <v>0</v>
      </c>
      <c r="T8" s="15">
        <v>0</v>
      </c>
      <c r="U8" s="15">
        <v>0</v>
      </c>
      <c r="V8" s="15">
        <v>0</v>
      </c>
      <c r="W8" s="19">
        <v>0</v>
      </c>
    </row>
    <row r="9" spans="1:23" ht="58.75" thickBot="1" x14ac:dyDescent="0.45">
      <c r="A9" s="12" t="s">
        <v>18</v>
      </c>
      <c r="B9" s="13">
        <v>5</v>
      </c>
      <c r="C9" s="14" t="s">
        <v>19</v>
      </c>
      <c r="D9" s="13">
        <v>67000</v>
      </c>
      <c r="E9" s="13">
        <v>411</v>
      </c>
      <c r="F9" s="14" t="s">
        <v>20</v>
      </c>
      <c r="G9" s="13" t="s">
        <v>91</v>
      </c>
      <c r="H9" s="13" t="s">
        <v>13</v>
      </c>
      <c r="I9" s="13">
        <v>2022</v>
      </c>
      <c r="J9" s="13">
        <v>2022</v>
      </c>
      <c r="K9" s="13" t="s">
        <v>92</v>
      </c>
      <c r="L9" s="13" t="s">
        <v>14</v>
      </c>
      <c r="M9" s="13">
        <v>30</v>
      </c>
      <c r="N9" s="14" t="s">
        <v>96</v>
      </c>
      <c r="O9" s="14" t="s">
        <v>211</v>
      </c>
      <c r="P9" s="15">
        <v>0</v>
      </c>
      <c r="Q9" s="15">
        <v>0</v>
      </c>
      <c r="R9" s="15">
        <v>800000</v>
      </c>
      <c r="S9" s="15">
        <v>0</v>
      </c>
      <c r="T9" s="15">
        <v>0</v>
      </c>
      <c r="U9" s="15">
        <v>0</v>
      </c>
      <c r="V9" s="15">
        <v>0</v>
      </c>
      <c r="W9" s="19">
        <v>0</v>
      </c>
    </row>
    <row r="10" spans="1:23" ht="58.75" thickBot="1" x14ac:dyDescent="0.45">
      <c r="A10" s="12" t="s">
        <v>21</v>
      </c>
      <c r="B10" s="13">
        <v>7</v>
      </c>
      <c r="C10" s="14" t="s">
        <v>22</v>
      </c>
      <c r="D10" s="13">
        <v>88000</v>
      </c>
      <c r="E10" s="13">
        <v>204</v>
      </c>
      <c r="F10" s="14" t="s">
        <v>23</v>
      </c>
      <c r="G10" s="13" t="s">
        <v>91</v>
      </c>
      <c r="H10" s="13" t="s">
        <v>13</v>
      </c>
      <c r="I10" s="13">
        <v>2022</v>
      </c>
      <c r="J10" s="13">
        <v>2022</v>
      </c>
      <c r="K10" s="13" t="s">
        <v>92</v>
      </c>
      <c r="L10" s="13" t="s">
        <v>14</v>
      </c>
      <c r="M10" s="13">
        <v>30</v>
      </c>
      <c r="N10" s="14" t="s">
        <v>97</v>
      </c>
      <c r="O10" s="14" t="s">
        <v>177</v>
      </c>
      <c r="P10" s="15">
        <v>0</v>
      </c>
      <c r="Q10" s="15">
        <v>0</v>
      </c>
      <c r="R10" s="15">
        <v>0</v>
      </c>
      <c r="S10" s="15">
        <v>0</v>
      </c>
      <c r="T10" s="15">
        <v>0</v>
      </c>
      <c r="U10" s="15">
        <v>0</v>
      </c>
      <c r="V10" s="15">
        <v>7850000</v>
      </c>
      <c r="W10" s="19">
        <v>0</v>
      </c>
    </row>
    <row r="11" spans="1:23" ht="44.15" thickBot="1" x14ac:dyDescent="0.45">
      <c r="A11" s="12" t="s">
        <v>21</v>
      </c>
      <c r="B11" s="13">
        <v>7</v>
      </c>
      <c r="C11" s="14" t="s">
        <v>22</v>
      </c>
      <c r="D11" s="13">
        <v>88000</v>
      </c>
      <c r="E11" s="13">
        <v>204</v>
      </c>
      <c r="F11" s="14" t="s">
        <v>23</v>
      </c>
      <c r="G11" s="13" t="s">
        <v>91</v>
      </c>
      <c r="H11" s="13" t="s">
        <v>13</v>
      </c>
      <c r="I11" s="13">
        <v>2022</v>
      </c>
      <c r="J11" s="13">
        <v>2022</v>
      </c>
      <c r="K11" s="13" t="s">
        <v>92</v>
      </c>
      <c r="L11" s="13" t="s">
        <v>14</v>
      </c>
      <c r="M11" s="13">
        <v>30</v>
      </c>
      <c r="N11" s="14" t="s">
        <v>98</v>
      </c>
      <c r="O11" s="14" t="s">
        <v>212</v>
      </c>
      <c r="P11" s="15">
        <v>5850000</v>
      </c>
      <c r="Q11" s="15">
        <v>0</v>
      </c>
      <c r="R11" s="15">
        <v>0</v>
      </c>
      <c r="S11" s="15">
        <v>0</v>
      </c>
      <c r="T11" s="15">
        <v>0</v>
      </c>
      <c r="U11" s="15">
        <v>0</v>
      </c>
      <c r="V11" s="15">
        <v>0</v>
      </c>
      <c r="W11" s="19">
        <v>0</v>
      </c>
    </row>
    <row r="12" spans="1:23" ht="58.75" thickBot="1" x14ac:dyDescent="0.45">
      <c r="A12" s="12" t="s">
        <v>21</v>
      </c>
      <c r="B12" s="13">
        <v>7</v>
      </c>
      <c r="C12" s="14" t="s">
        <v>24</v>
      </c>
      <c r="D12" s="13">
        <v>91000</v>
      </c>
      <c r="E12" s="13">
        <v>247</v>
      </c>
      <c r="F12" s="14" t="s">
        <v>25</v>
      </c>
      <c r="G12" s="13" t="s">
        <v>91</v>
      </c>
      <c r="H12" s="13" t="s">
        <v>13</v>
      </c>
      <c r="I12" s="13">
        <v>2022</v>
      </c>
      <c r="J12" s="13">
        <v>2022</v>
      </c>
      <c r="K12" s="13" t="s">
        <v>92</v>
      </c>
      <c r="L12" s="13" t="s">
        <v>14</v>
      </c>
      <c r="M12" s="13">
        <v>30</v>
      </c>
      <c r="N12" s="14" t="s">
        <v>99</v>
      </c>
      <c r="O12" s="14" t="s">
        <v>213</v>
      </c>
      <c r="P12" s="15">
        <v>0</v>
      </c>
      <c r="Q12" s="15">
        <v>0</v>
      </c>
      <c r="R12" s="15">
        <v>7387000</v>
      </c>
      <c r="S12" s="15">
        <v>0</v>
      </c>
      <c r="T12" s="15">
        <v>0</v>
      </c>
      <c r="U12" s="15">
        <v>0</v>
      </c>
      <c r="V12" s="15">
        <v>0</v>
      </c>
      <c r="W12" s="19">
        <v>0</v>
      </c>
    </row>
    <row r="13" spans="1:23" ht="117" thickBot="1" x14ac:dyDescent="0.45">
      <c r="A13" s="12" t="s">
        <v>21</v>
      </c>
      <c r="B13" s="13">
        <v>7</v>
      </c>
      <c r="C13" s="14" t="s">
        <v>24</v>
      </c>
      <c r="D13" s="13">
        <v>91000</v>
      </c>
      <c r="E13" s="13">
        <v>247</v>
      </c>
      <c r="F13" s="14" t="s">
        <v>25</v>
      </c>
      <c r="G13" s="13" t="s">
        <v>91</v>
      </c>
      <c r="H13" s="13" t="s">
        <v>13</v>
      </c>
      <c r="I13" s="13">
        <v>2022</v>
      </c>
      <c r="J13" s="13">
        <v>2022</v>
      </c>
      <c r="K13" s="13" t="s">
        <v>92</v>
      </c>
      <c r="L13" s="13" t="s">
        <v>14</v>
      </c>
      <c r="M13" s="13">
        <v>30</v>
      </c>
      <c r="N13" s="14" t="s">
        <v>100</v>
      </c>
      <c r="O13" s="14" t="s">
        <v>214</v>
      </c>
      <c r="P13" s="15">
        <v>0</v>
      </c>
      <c r="Q13" s="15">
        <v>0</v>
      </c>
      <c r="R13" s="15">
        <v>2037000</v>
      </c>
      <c r="S13" s="15">
        <v>0</v>
      </c>
      <c r="T13" s="15">
        <v>0</v>
      </c>
      <c r="U13" s="15">
        <v>0</v>
      </c>
      <c r="V13" s="15">
        <v>0</v>
      </c>
      <c r="W13" s="19">
        <v>0</v>
      </c>
    </row>
    <row r="14" spans="1:23" ht="58.75" thickBot="1" x14ac:dyDescent="0.45">
      <c r="A14" s="12" t="s">
        <v>21</v>
      </c>
      <c r="B14" s="13">
        <v>7</v>
      </c>
      <c r="C14" s="14" t="s">
        <v>24</v>
      </c>
      <c r="D14" s="13">
        <v>91000</v>
      </c>
      <c r="E14" s="13">
        <v>247</v>
      </c>
      <c r="F14" s="14" t="s">
        <v>25</v>
      </c>
      <c r="G14" s="13" t="s">
        <v>91</v>
      </c>
      <c r="H14" s="13" t="s">
        <v>13</v>
      </c>
      <c r="I14" s="13">
        <v>2022</v>
      </c>
      <c r="J14" s="13">
        <v>2022</v>
      </c>
      <c r="K14" s="13" t="s">
        <v>92</v>
      </c>
      <c r="L14" s="13" t="s">
        <v>14</v>
      </c>
      <c r="M14" s="13">
        <v>30</v>
      </c>
      <c r="N14" s="14" t="s">
        <v>101</v>
      </c>
      <c r="O14" s="14" t="s">
        <v>251</v>
      </c>
      <c r="P14" s="15">
        <v>14250000</v>
      </c>
      <c r="Q14" s="15">
        <v>0</v>
      </c>
      <c r="R14" s="15">
        <v>0</v>
      </c>
      <c r="S14" s="15">
        <v>0</v>
      </c>
      <c r="T14" s="15">
        <v>0</v>
      </c>
      <c r="U14" s="15">
        <v>0</v>
      </c>
      <c r="V14" s="15">
        <v>9750000</v>
      </c>
      <c r="W14" s="19">
        <v>0</v>
      </c>
    </row>
    <row r="15" spans="1:23" ht="58.75" thickBot="1" x14ac:dyDescent="0.45">
      <c r="A15" s="12" t="s">
        <v>21</v>
      </c>
      <c r="B15" s="13">
        <v>7</v>
      </c>
      <c r="C15" s="14" t="s">
        <v>26</v>
      </c>
      <c r="D15" s="13">
        <v>92000</v>
      </c>
      <c r="E15" s="13">
        <v>216</v>
      </c>
      <c r="F15" s="14" t="s">
        <v>27</v>
      </c>
      <c r="G15" s="13" t="s">
        <v>91</v>
      </c>
      <c r="H15" s="13" t="s">
        <v>13</v>
      </c>
      <c r="I15" s="13">
        <v>2022</v>
      </c>
      <c r="J15" s="13">
        <v>2022</v>
      </c>
      <c r="K15" s="13" t="s">
        <v>92</v>
      </c>
      <c r="L15" s="13" t="s">
        <v>14</v>
      </c>
      <c r="M15" s="13">
        <v>30</v>
      </c>
      <c r="N15" s="14" t="s">
        <v>73</v>
      </c>
      <c r="O15" s="14" t="s">
        <v>178</v>
      </c>
      <c r="P15" s="15">
        <v>0</v>
      </c>
      <c r="Q15" s="15">
        <v>0</v>
      </c>
      <c r="R15" s="15">
        <v>3000000</v>
      </c>
      <c r="S15" s="15">
        <v>0</v>
      </c>
      <c r="T15" s="15">
        <v>0</v>
      </c>
      <c r="U15" s="15">
        <v>0</v>
      </c>
      <c r="V15" s="15">
        <v>0</v>
      </c>
      <c r="W15" s="19">
        <v>0</v>
      </c>
    </row>
    <row r="16" spans="1:23" ht="44.15" thickBot="1" x14ac:dyDescent="0.45">
      <c r="A16" s="12" t="s">
        <v>21</v>
      </c>
      <c r="B16" s="13">
        <v>7</v>
      </c>
      <c r="C16" s="14" t="s">
        <v>26</v>
      </c>
      <c r="D16" s="13">
        <v>92000</v>
      </c>
      <c r="E16" s="13">
        <v>216</v>
      </c>
      <c r="F16" s="14" t="s">
        <v>27</v>
      </c>
      <c r="G16" s="13" t="s">
        <v>91</v>
      </c>
      <c r="H16" s="13" t="s">
        <v>13</v>
      </c>
      <c r="I16" s="13">
        <v>2022</v>
      </c>
      <c r="J16" s="13">
        <v>2022</v>
      </c>
      <c r="K16" s="13" t="s">
        <v>92</v>
      </c>
      <c r="L16" s="13" t="s">
        <v>14</v>
      </c>
      <c r="M16" s="13">
        <v>30</v>
      </c>
      <c r="N16" s="14" t="s">
        <v>102</v>
      </c>
      <c r="O16" s="14" t="s">
        <v>215</v>
      </c>
      <c r="P16" s="15">
        <v>0</v>
      </c>
      <c r="Q16" s="15">
        <v>0</v>
      </c>
      <c r="R16" s="15">
        <v>11000000</v>
      </c>
      <c r="S16" s="15">
        <v>0</v>
      </c>
      <c r="T16" s="15">
        <v>0</v>
      </c>
      <c r="U16" s="15">
        <v>0</v>
      </c>
      <c r="V16" s="15">
        <v>55240000</v>
      </c>
      <c r="W16" s="19">
        <v>0</v>
      </c>
    </row>
    <row r="17" spans="1:23" ht="58.75" thickBot="1" x14ac:dyDescent="0.45">
      <c r="A17" s="12" t="s">
        <v>21</v>
      </c>
      <c r="B17" s="13">
        <v>7</v>
      </c>
      <c r="C17" s="14" t="s">
        <v>26</v>
      </c>
      <c r="D17" s="13">
        <v>92000</v>
      </c>
      <c r="E17" s="13">
        <v>216</v>
      </c>
      <c r="F17" s="14" t="s">
        <v>27</v>
      </c>
      <c r="G17" s="13" t="s">
        <v>91</v>
      </c>
      <c r="H17" s="13" t="s">
        <v>13</v>
      </c>
      <c r="I17" s="13">
        <v>2022</v>
      </c>
      <c r="J17" s="13">
        <v>2022</v>
      </c>
      <c r="K17" s="13" t="s">
        <v>92</v>
      </c>
      <c r="L17" s="13" t="s">
        <v>14</v>
      </c>
      <c r="M17" s="13">
        <v>30</v>
      </c>
      <c r="N17" s="14" t="s">
        <v>103</v>
      </c>
      <c r="O17" s="14" t="s">
        <v>179</v>
      </c>
      <c r="P17" s="15">
        <v>30190000</v>
      </c>
      <c r="Q17" s="15">
        <v>0</v>
      </c>
      <c r="R17" s="15">
        <v>0</v>
      </c>
      <c r="S17" s="15">
        <v>0</v>
      </c>
      <c r="T17" s="15">
        <v>0</v>
      </c>
      <c r="U17" s="15">
        <v>0</v>
      </c>
      <c r="V17" s="15">
        <v>12940000</v>
      </c>
      <c r="W17" s="19">
        <v>0</v>
      </c>
    </row>
    <row r="18" spans="1:23" ht="29.6" thickBot="1" x14ac:dyDescent="0.45">
      <c r="A18" s="12" t="s">
        <v>21</v>
      </c>
      <c r="B18" s="13">
        <v>7</v>
      </c>
      <c r="C18" s="14" t="s">
        <v>104</v>
      </c>
      <c r="D18" s="13">
        <v>94000</v>
      </c>
      <c r="E18" s="13">
        <v>213</v>
      </c>
      <c r="F18" s="14" t="s">
        <v>105</v>
      </c>
      <c r="G18" s="13" t="s">
        <v>91</v>
      </c>
      <c r="H18" s="13" t="s">
        <v>13</v>
      </c>
      <c r="I18" s="13">
        <v>2022</v>
      </c>
      <c r="J18" s="13">
        <v>2022</v>
      </c>
      <c r="K18" s="13" t="s">
        <v>92</v>
      </c>
      <c r="L18" s="13" t="s">
        <v>14</v>
      </c>
      <c r="M18" s="13">
        <v>30</v>
      </c>
      <c r="N18" s="14" t="s">
        <v>106</v>
      </c>
      <c r="O18" s="14" t="s">
        <v>216</v>
      </c>
      <c r="P18" s="15">
        <v>52210750</v>
      </c>
      <c r="Q18" s="15">
        <v>0</v>
      </c>
      <c r="R18" s="15">
        <v>0</v>
      </c>
      <c r="S18" s="15">
        <v>0</v>
      </c>
      <c r="T18" s="15">
        <v>0</v>
      </c>
      <c r="U18" s="15">
        <v>0</v>
      </c>
      <c r="V18" s="15">
        <v>0</v>
      </c>
      <c r="W18" s="19">
        <v>0</v>
      </c>
    </row>
    <row r="19" spans="1:23" ht="29.6" thickBot="1" x14ac:dyDescent="0.45">
      <c r="A19" s="12" t="s">
        <v>21</v>
      </c>
      <c r="B19" s="13">
        <v>7</v>
      </c>
      <c r="C19" s="14" t="s">
        <v>104</v>
      </c>
      <c r="D19" s="13">
        <v>94000</v>
      </c>
      <c r="E19" s="13">
        <v>213</v>
      </c>
      <c r="F19" s="14" t="s">
        <v>105</v>
      </c>
      <c r="G19" s="13" t="s">
        <v>91</v>
      </c>
      <c r="H19" s="13" t="s">
        <v>13</v>
      </c>
      <c r="I19" s="13">
        <v>2022</v>
      </c>
      <c r="J19" s="13">
        <v>2022</v>
      </c>
      <c r="K19" s="13" t="s">
        <v>92</v>
      </c>
      <c r="L19" s="13" t="s">
        <v>14</v>
      </c>
      <c r="M19" s="13">
        <v>30</v>
      </c>
      <c r="N19" s="14" t="s">
        <v>107</v>
      </c>
      <c r="O19" s="14" t="s">
        <v>217</v>
      </c>
      <c r="P19" s="15">
        <v>58331500</v>
      </c>
      <c r="Q19" s="15">
        <v>0</v>
      </c>
      <c r="R19" s="15">
        <v>0</v>
      </c>
      <c r="S19" s="15">
        <v>0</v>
      </c>
      <c r="T19" s="15">
        <v>0</v>
      </c>
      <c r="U19" s="15">
        <v>0</v>
      </c>
      <c r="V19" s="15">
        <v>0</v>
      </c>
      <c r="W19" s="19">
        <v>0</v>
      </c>
    </row>
    <row r="20" spans="1:23" ht="58.75" thickBot="1" x14ac:dyDescent="0.45">
      <c r="A20" s="12" t="s">
        <v>21</v>
      </c>
      <c r="B20" s="13">
        <v>7</v>
      </c>
      <c r="C20" s="14" t="s">
        <v>28</v>
      </c>
      <c r="D20" s="13">
        <v>95000</v>
      </c>
      <c r="E20" s="13">
        <v>221</v>
      </c>
      <c r="F20" s="14" t="s">
        <v>29</v>
      </c>
      <c r="G20" s="13" t="s">
        <v>91</v>
      </c>
      <c r="H20" s="13" t="s">
        <v>13</v>
      </c>
      <c r="I20" s="13">
        <v>2022</v>
      </c>
      <c r="J20" s="13">
        <v>2022</v>
      </c>
      <c r="K20" s="13" t="s">
        <v>92</v>
      </c>
      <c r="L20" s="13" t="s">
        <v>14</v>
      </c>
      <c r="M20" s="13">
        <v>30</v>
      </c>
      <c r="N20" s="14" t="s">
        <v>108</v>
      </c>
      <c r="O20" s="14" t="s">
        <v>180</v>
      </c>
      <c r="P20" s="15">
        <v>2507201</v>
      </c>
      <c r="Q20" s="15">
        <v>0</v>
      </c>
      <c r="R20" s="15">
        <v>0</v>
      </c>
      <c r="S20" s="15">
        <v>0</v>
      </c>
      <c r="T20" s="15">
        <v>0</v>
      </c>
      <c r="U20" s="15">
        <v>0</v>
      </c>
      <c r="V20" s="15">
        <v>0</v>
      </c>
      <c r="W20" s="19">
        <v>0</v>
      </c>
    </row>
    <row r="21" spans="1:23" ht="58.75" thickBot="1" x14ac:dyDescent="0.45">
      <c r="A21" s="12" t="s">
        <v>21</v>
      </c>
      <c r="B21" s="13">
        <v>7</v>
      </c>
      <c r="C21" s="14" t="s">
        <v>30</v>
      </c>
      <c r="D21" s="13">
        <v>96000</v>
      </c>
      <c r="E21" s="13">
        <v>217</v>
      </c>
      <c r="F21" s="14" t="s">
        <v>31</v>
      </c>
      <c r="G21" s="13" t="s">
        <v>91</v>
      </c>
      <c r="H21" s="13" t="s">
        <v>13</v>
      </c>
      <c r="I21" s="13">
        <v>2022</v>
      </c>
      <c r="J21" s="13">
        <v>2022</v>
      </c>
      <c r="K21" s="13" t="s">
        <v>92</v>
      </c>
      <c r="L21" s="13" t="s">
        <v>14</v>
      </c>
      <c r="M21" s="13">
        <v>30</v>
      </c>
      <c r="N21" s="14" t="s">
        <v>109</v>
      </c>
      <c r="O21" s="14" t="s">
        <v>218</v>
      </c>
      <c r="P21" s="15">
        <v>15425000</v>
      </c>
      <c r="Q21" s="15">
        <v>0</v>
      </c>
      <c r="R21" s="15">
        <v>0</v>
      </c>
      <c r="S21" s="15">
        <v>0</v>
      </c>
      <c r="T21" s="15">
        <v>0</v>
      </c>
      <c r="U21" s="15">
        <v>0</v>
      </c>
      <c r="V21" s="15">
        <v>0</v>
      </c>
      <c r="W21" s="19">
        <v>0</v>
      </c>
    </row>
    <row r="22" spans="1:23" ht="73.3" thickBot="1" x14ac:dyDescent="0.45">
      <c r="A22" s="12" t="s">
        <v>21</v>
      </c>
      <c r="B22" s="13">
        <v>7</v>
      </c>
      <c r="C22" s="14" t="s">
        <v>30</v>
      </c>
      <c r="D22" s="13">
        <v>96000</v>
      </c>
      <c r="E22" s="13">
        <v>217</v>
      </c>
      <c r="F22" s="14" t="s">
        <v>31</v>
      </c>
      <c r="G22" s="13" t="s">
        <v>91</v>
      </c>
      <c r="H22" s="13" t="s">
        <v>13</v>
      </c>
      <c r="I22" s="13">
        <v>2022</v>
      </c>
      <c r="J22" s="13">
        <v>2022</v>
      </c>
      <c r="K22" s="13" t="s">
        <v>92</v>
      </c>
      <c r="L22" s="13" t="s">
        <v>14</v>
      </c>
      <c r="M22" s="13">
        <v>30</v>
      </c>
      <c r="N22" s="14" t="s">
        <v>110</v>
      </c>
      <c r="O22" s="14" t="s">
        <v>219</v>
      </c>
      <c r="P22" s="15">
        <v>11200000</v>
      </c>
      <c r="Q22" s="15">
        <v>0</v>
      </c>
      <c r="R22" s="15">
        <v>4800000</v>
      </c>
      <c r="S22" s="15">
        <v>0</v>
      </c>
      <c r="T22" s="15">
        <v>0</v>
      </c>
      <c r="U22" s="15">
        <v>0</v>
      </c>
      <c r="V22" s="15">
        <v>0</v>
      </c>
      <c r="W22" s="19">
        <v>0</v>
      </c>
    </row>
    <row r="23" spans="1:23" ht="102.45" thickBot="1" x14ac:dyDescent="0.45">
      <c r="A23" s="12" t="s">
        <v>21</v>
      </c>
      <c r="B23" s="13">
        <v>7</v>
      </c>
      <c r="C23" s="14" t="s">
        <v>32</v>
      </c>
      <c r="D23" s="13">
        <v>97000</v>
      </c>
      <c r="E23" s="13">
        <v>215</v>
      </c>
      <c r="F23" s="14" t="s">
        <v>33</v>
      </c>
      <c r="G23" s="13" t="s">
        <v>91</v>
      </c>
      <c r="H23" s="13" t="s">
        <v>13</v>
      </c>
      <c r="I23" s="13">
        <v>2022</v>
      </c>
      <c r="J23" s="13">
        <v>2022</v>
      </c>
      <c r="K23" s="13" t="s">
        <v>92</v>
      </c>
      <c r="L23" s="13" t="s">
        <v>14</v>
      </c>
      <c r="M23" s="13">
        <v>30</v>
      </c>
      <c r="N23" s="14" t="s">
        <v>111</v>
      </c>
      <c r="O23" s="14" t="s">
        <v>256</v>
      </c>
      <c r="P23" s="15">
        <v>11250000</v>
      </c>
      <c r="Q23" s="15">
        <v>0</v>
      </c>
      <c r="R23" s="15">
        <v>0</v>
      </c>
      <c r="S23" s="15">
        <v>0</v>
      </c>
      <c r="T23" s="15">
        <v>0</v>
      </c>
      <c r="U23" s="15">
        <v>0</v>
      </c>
      <c r="V23" s="15">
        <v>0</v>
      </c>
      <c r="W23" s="19">
        <v>0</v>
      </c>
    </row>
    <row r="24" spans="1:23" ht="117" thickBot="1" x14ac:dyDescent="0.45">
      <c r="A24" s="12" t="s">
        <v>21</v>
      </c>
      <c r="B24" s="13">
        <v>7</v>
      </c>
      <c r="C24" s="14" t="s">
        <v>112</v>
      </c>
      <c r="D24" s="13">
        <v>98000</v>
      </c>
      <c r="E24" s="13">
        <v>207</v>
      </c>
      <c r="F24" s="14" t="s">
        <v>113</v>
      </c>
      <c r="G24" s="13" t="s">
        <v>91</v>
      </c>
      <c r="H24" s="13" t="s">
        <v>13</v>
      </c>
      <c r="I24" s="13">
        <v>2022</v>
      </c>
      <c r="J24" s="13">
        <v>2022</v>
      </c>
      <c r="K24" s="13" t="s">
        <v>92</v>
      </c>
      <c r="L24" s="13" t="s">
        <v>14</v>
      </c>
      <c r="M24" s="13">
        <v>30</v>
      </c>
      <c r="N24" s="14" t="s">
        <v>114</v>
      </c>
      <c r="O24" s="14" t="s">
        <v>181</v>
      </c>
      <c r="P24" s="15">
        <v>0</v>
      </c>
      <c r="Q24" s="15">
        <v>0</v>
      </c>
      <c r="R24" s="15">
        <v>11108000</v>
      </c>
      <c r="S24" s="15">
        <v>0</v>
      </c>
      <c r="T24" s="15">
        <v>0</v>
      </c>
      <c r="U24" s="15">
        <v>0</v>
      </c>
      <c r="V24" s="15">
        <v>0</v>
      </c>
      <c r="W24" s="19">
        <v>0</v>
      </c>
    </row>
    <row r="25" spans="1:23" ht="58.75" thickBot="1" x14ac:dyDescent="0.45">
      <c r="A25" s="12" t="s">
        <v>21</v>
      </c>
      <c r="B25" s="13">
        <v>7</v>
      </c>
      <c r="C25" s="14" t="s">
        <v>34</v>
      </c>
      <c r="D25" s="13">
        <v>103000</v>
      </c>
      <c r="E25" s="13">
        <v>211</v>
      </c>
      <c r="F25" s="14" t="s">
        <v>35</v>
      </c>
      <c r="G25" s="13" t="s">
        <v>91</v>
      </c>
      <c r="H25" s="13" t="s">
        <v>13</v>
      </c>
      <c r="I25" s="13">
        <v>2022</v>
      </c>
      <c r="J25" s="13">
        <v>2022</v>
      </c>
      <c r="K25" s="13" t="s">
        <v>92</v>
      </c>
      <c r="L25" s="13" t="s">
        <v>14</v>
      </c>
      <c r="M25" s="13">
        <v>30</v>
      </c>
      <c r="N25" s="14" t="s">
        <v>115</v>
      </c>
      <c r="O25" s="14" t="s">
        <v>220</v>
      </c>
      <c r="P25" s="15">
        <v>0</v>
      </c>
      <c r="Q25" s="15">
        <v>0</v>
      </c>
      <c r="R25" s="15">
        <v>0</v>
      </c>
      <c r="S25" s="15">
        <v>0</v>
      </c>
      <c r="T25" s="15">
        <v>0</v>
      </c>
      <c r="U25" s="15">
        <v>0</v>
      </c>
      <c r="V25" s="15">
        <v>0</v>
      </c>
      <c r="W25" s="19">
        <v>0</v>
      </c>
    </row>
    <row r="26" spans="1:23" ht="58.75" thickBot="1" x14ac:dyDescent="0.45">
      <c r="A26" s="12" t="s">
        <v>21</v>
      </c>
      <c r="B26" s="13">
        <v>7</v>
      </c>
      <c r="C26" s="14" t="s">
        <v>34</v>
      </c>
      <c r="D26" s="13">
        <v>103000</v>
      </c>
      <c r="E26" s="13">
        <v>211</v>
      </c>
      <c r="F26" s="14" t="s">
        <v>35</v>
      </c>
      <c r="G26" s="13" t="s">
        <v>91</v>
      </c>
      <c r="H26" s="13" t="s">
        <v>13</v>
      </c>
      <c r="I26" s="13">
        <v>2022</v>
      </c>
      <c r="J26" s="13">
        <v>2022</v>
      </c>
      <c r="K26" s="13" t="s">
        <v>92</v>
      </c>
      <c r="L26" s="13" t="s">
        <v>14</v>
      </c>
      <c r="M26" s="13">
        <v>30</v>
      </c>
      <c r="N26" s="14" t="s">
        <v>116</v>
      </c>
      <c r="O26" s="14" t="s">
        <v>221</v>
      </c>
      <c r="P26" s="15">
        <v>0</v>
      </c>
      <c r="Q26" s="15">
        <v>0</v>
      </c>
      <c r="R26" s="15">
        <v>1489179</v>
      </c>
      <c r="S26" s="15">
        <v>0</v>
      </c>
      <c r="T26" s="15">
        <v>0</v>
      </c>
      <c r="U26" s="15">
        <v>0</v>
      </c>
      <c r="V26" s="15">
        <v>0</v>
      </c>
      <c r="W26" s="19">
        <v>0</v>
      </c>
    </row>
    <row r="27" spans="1:23" ht="58.75" thickBot="1" x14ac:dyDescent="0.45">
      <c r="A27" s="12" t="s">
        <v>21</v>
      </c>
      <c r="B27" s="13">
        <v>7</v>
      </c>
      <c r="C27" s="14" t="s">
        <v>34</v>
      </c>
      <c r="D27" s="13">
        <v>103000</v>
      </c>
      <c r="E27" s="13">
        <v>211</v>
      </c>
      <c r="F27" s="14" t="s">
        <v>35</v>
      </c>
      <c r="G27" s="13" t="s">
        <v>91</v>
      </c>
      <c r="H27" s="13" t="s">
        <v>13</v>
      </c>
      <c r="I27" s="13">
        <v>2022</v>
      </c>
      <c r="J27" s="13">
        <v>2022</v>
      </c>
      <c r="K27" s="13" t="s">
        <v>92</v>
      </c>
      <c r="L27" s="13" t="s">
        <v>14</v>
      </c>
      <c r="M27" s="13">
        <v>30</v>
      </c>
      <c r="N27" s="14" t="s">
        <v>117</v>
      </c>
      <c r="O27" s="14" t="s">
        <v>222</v>
      </c>
      <c r="P27" s="15">
        <v>32300000</v>
      </c>
      <c r="Q27" s="15">
        <v>0</v>
      </c>
      <c r="R27" s="15">
        <v>0</v>
      </c>
      <c r="S27" s="15">
        <v>0</v>
      </c>
      <c r="T27" s="15">
        <v>0</v>
      </c>
      <c r="U27" s="15">
        <v>0</v>
      </c>
      <c r="V27" s="15">
        <v>0</v>
      </c>
      <c r="W27" s="19">
        <v>0</v>
      </c>
    </row>
    <row r="28" spans="1:23" ht="58.75" thickBot="1" x14ac:dyDescent="0.45">
      <c r="A28" s="12" t="s">
        <v>21</v>
      </c>
      <c r="B28" s="13">
        <v>7</v>
      </c>
      <c r="C28" s="14" t="s">
        <v>36</v>
      </c>
      <c r="D28" s="13">
        <v>104000</v>
      </c>
      <c r="E28" s="13">
        <v>208</v>
      </c>
      <c r="F28" s="14" t="s">
        <v>37</v>
      </c>
      <c r="G28" s="13" t="s">
        <v>91</v>
      </c>
      <c r="H28" s="13" t="s">
        <v>13</v>
      </c>
      <c r="I28" s="13">
        <v>2022</v>
      </c>
      <c r="J28" s="13">
        <v>2022</v>
      </c>
      <c r="K28" s="13" t="s">
        <v>92</v>
      </c>
      <c r="L28" s="13" t="s">
        <v>14</v>
      </c>
      <c r="M28" s="13">
        <v>30</v>
      </c>
      <c r="N28" s="14" t="s">
        <v>118</v>
      </c>
      <c r="O28" s="14" t="s">
        <v>223</v>
      </c>
      <c r="P28" s="15">
        <v>0</v>
      </c>
      <c r="Q28" s="15">
        <v>0</v>
      </c>
      <c r="R28" s="15">
        <v>13484000</v>
      </c>
      <c r="S28" s="15">
        <v>0</v>
      </c>
      <c r="T28" s="15">
        <v>0</v>
      </c>
      <c r="U28" s="15">
        <v>0</v>
      </c>
      <c r="V28" s="15">
        <v>71516000</v>
      </c>
      <c r="W28" s="19">
        <v>0</v>
      </c>
    </row>
    <row r="29" spans="1:23" ht="102.45" thickBot="1" x14ac:dyDescent="0.45">
      <c r="A29" s="12" t="s">
        <v>21</v>
      </c>
      <c r="B29" s="13">
        <v>7</v>
      </c>
      <c r="C29" s="14" t="s">
        <v>36</v>
      </c>
      <c r="D29" s="13">
        <v>104000</v>
      </c>
      <c r="E29" s="13">
        <v>208</v>
      </c>
      <c r="F29" s="14" t="s">
        <v>37</v>
      </c>
      <c r="G29" s="13" t="s">
        <v>91</v>
      </c>
      <c r="H29" s="13" t="s">
        <v>13</v>
      </c>
      <c r="I29" s="13">
        <v>2022</v>
      </c>
      <c r="J29" s="13">
        <v>2022</v>
      </c>
      <c r="K29" s="13" t="s">
        <v>92</v>
      </c>
      <c r="L29" s="13" t="s">
        <v>14</v>
      </c>
      <c r="M29" s="13">
        <v>30</v>
      </c>
      <c r="N29" s="14" t="s">
        <v>119</v>
      </c>
      <c r="O29" s="14" t="s">
        <v>182</v>
      </c>
      <c r="P29" s="15">
        <v>0</v>
      </c>
      <c r="Q29" s="15">
        <v>0</v>
      </c>
      <c r="R29" s="15">
        <v>6003000</v>
      </c>
      <c r="S29" s="15">
        <v>0</v>
      </c>
      <c r="T29" s="15">
        <v>0</v>
      </c>
      <c r="U29" s="15">
        <v>0</v>
      </c>
      <c r="V29" s="15">
        <v>0</v>
      </c>
      <c r="W29" s="19">
        <v>0</v>
      </c>
    </row>
    <row r="30" spans="1:23" ht="73.3" thickBot="1" x14ac:dyDescent="0.45">
      <c r="A30" s="12" t="s">
        <v>21</v>
      </c>
      <c r="B30" s="13">
        <v>7</v>
      </c>
      <c r="C30" s="14" t="s">
        <v>36</v>
      </c>
      <c r="D30" s="13">
        <v>104000</v>
      </c>
      <c r="E30" s="13">
        <v>208</v>
      </c>
      <c r="F30" s="14" t="s">
        <v>37</v>
      </c>
      <c r="G30" s="13" t="s">
        <v>91</v>
      </c>
      <c r="H30" s="13" t="s">
        <v>13</v>
      </c>
      <c r="I30" s="13">
        <v>2022</v>
      </c>
      <c r="J30" s="13">
        <v>2022</v>
      </c>
      <c r="K30" s="13" t="s">
        <v>92</v>
      </c>
      <c r="L30" s="13" t="s">
        <v>14</v>
      </c>
      <c r="M30" s="13">
        <v>30</v>
      </c>
      <c r="N30" s="14" t="s">
        <v>176</v>
      </c>
      <c r="O30" s="14" t="s">
        <v>252</v>
      </c>
      <c r="P30" s="15">
        <v>7300000</v>
      </c>
      <c r="Q30" s="15">
        <v>0</v>
      </c>
      <c r="R30" s="15">
        <v>0</v>
      </c>
      <c r="S30" s="15">
        <v>0</v>
      </c>
      <c r="T30" s="15">
        <v>0</v>
      </c>
      <c r="U30" s="15">
        <v>0</v>
      </c>
      <c r="V30" s="15">
        <v>0</v>
      </c>
      <c r="W30" s="19">
        <v>0</v>
      </c>
    </row>
    <row r="31" spans="1:23" ht="73.3" thickBot="1" x14ac:dyDescent="0.45">
      <c r="A31" s="12" t="s">
        <v>21</v>
      </c>
      <c r="B31" s="13">
        <v>7</v>
      </c>
      <c r="C31" s="14" t="s">
        <v>38</v>
      </c>
      <c r="D31" s="13">
        <v>106000</v>
      </c>
      <c r="E31" s="13">
        <v>212</v>
      </c>
      <c r="F31" s="14" t="s">
        <v>39</v>
      </c>
      <c r="G31" s="13" t="s">
        <v>91</v>
      </c>
      <c r="H31" s="13" t="s">
        <v>13</v>
      </c>
      <c r="I31" s="13">
        <v>2022</v>
      </c>
      <c r="J31" s="13">
        <v>2022</v>
      </c>
      <c r="K31" s="13" t="s">
        <v>92</v>
      </c>
      <c r="L31" s="13" t="s">
        <v>14</v>
      </c>
      <c r="M31" s="13">
        <v>30</v>
      </c>
      <c r="N31" s="14" t="s">
        <v>120</v>
      </c>
      <c r="O31" s="14" t="s">
        <v>224</v>
      </c>
      <c r="P31" s="15">
        <v>26436783</v>
      </c>
      <c r="Q31" s="15">
        <v>0</v>
      </c>
      <c r="R31" s="15">
        <v>0</v>
      </c>
      <c r="S31" s="15">
        <v>0</v>
      </c>
      <c r="T31" s="15">
        <v>0</v>
      </c>
      <c r="U31" s="15">
        <v>0</v>
      </c>
      <c r="V31" s="15">
        <v>0</v>
      </c>
      <c r="W31" s="19">
        <v>0</v>
      </c>
    </row>
    <row r="32" spans="1:23" ht="87.9" thickBot="1" x14ac:dyDescent="0.45">
      <c r="A32" s="12" t="s">
        <v>21</v>
      </c>
      <c r="B32" s="13">
        <v>7</v>
      </c>
      <c r="C32" s="14" t="s">
        <v>38</v>
      </c>
      <c r="D32" s="13">
        <v>106000</v>
      </c>
      <c r="E32" s="13">
        <v>212</v>
      </c>
      <c r="F32" s="14" t="s">
        <v>39</v>
      </c>
      <c r="G32" s="13" t="s">
        <v>91</v>
      </c>
      <c r="H32" s="13" t="s">
        <v>13</v>
      </c>
      <c r="I32" s="13">
        <v>2022</v>
      </c>
      <c r="J32" s="13">
        <v>2022</v>
      </c>
      <c r="K32" s="13" t="s">
        <v>92</v>
      </c>
      <c r="L32" s="13" t="s">
        <v>14</v>
      </c>
      <c r="M32" s="13">
        <v>30</v>
      </c>
      <c r="N32" s="14" t="s">
        <v>121</v>
      </c>
      <c r="O32" s="14" t="s">
        <v>225</v>
      </c>
      <c r="P32" s="15">
        <v>13899852</v>
      </c>
      <c r="Q32" s="15">
        <v>0</v>
      </c>
      <c r="R32" s="15">
        <v>0</v>
      </c>
      <c r="S32" s="15">
        <v>0</v>
      </c>
      <c r="T32" s="15">
        <v>0</v>
      </c>
      <c r="U32" s="15">
        <v>0</v>
      </c>
      <c r="V32" s="15">
        <v>0</v>
      </c>
      <c r="W32" s="19">
        <v>0</v>
      </c>
    </row>
    <row r="33" spans="1:23" ht="58.75" thickBot="1" x14ac:dyDescent="0.45">
      <c r="A33" s="12" t="s">
        <v>21</v>
      </c>
      <c r="B33" s="13">
        <v>7</v>
      </c>
      <c r="C33" s="14" t="s">
        <v>38</v>
      </c>
      <c r="D33" s="13">
        <v>106000</v>
      </c>
      <c r="E33" s="13">
        <v>212</v>
      </c>
      <c r="F33" s="14" t="s">
        <v>39</v>
      </c>
      <c r="G33" s="13" t="s">
        <v>91</v>
      </c>
      <c r="H33" s="13" t="s">
        <v>13</v>
      </c>
      <c r="I33" s="13">
        <v>2022</v>
      </c>
      <c r="J33" s="13">
        <v>2022</v>
      </c>
      <c r="K33" s="13" t="s">
        <v>92</v>
      </c>
      <c r="L33" s="13" t="s">
        <v>14</v>
      </c>
      <c r="M33" s="13">
        <v>30</v>
      </c>
      <c r="N33" s="14" t="s">
        <v>122</v>
      </c>
      <c r="O33" s="14" t="s">
        <v>226</v>
      </c>
      <c r="P33" s="15">
        <v>19147000</v>
      </c>
      <c r="Q33" s="15">
        <v>0</v>
      </c>
      <c r="R33" s="15">
        <v>0</v>
      </c>
      <c r="S33" s="15">
        <v>0</v>
      </c>
      <c r="T33" s="15">
        <v>0</v>
      </c>
      <c r="U33" s="15">
        <v>0</v>
      </c>
      <c r="V33" s="15">
        <v>0</v>
      </c>
      <c r="W33" s="19">
        <v>0</v>
      </c>
    </row>
    <row r="34" spans="1:23" ht="58.75" thickBot="1" x14ac:dyDescent="0.45">
      <c r="A34" s="12" t="s">
        <v>21</v>
      </c>
      <c r="B34" s="13">
        <v>7</v>
      </c>
      <c r="C34" s="14" t="s">
        <v>123</v>
      </c>
      <c r="D34" s="13">
        <v>109000</v>
      </c>
      <c r="E34" s="13">
        <v>417</v>
      </c>
      <c r="F34" s="14" t="s">
        <v>124</v>
      </c>
      <c r="G34" s="13" t="s">
        <v>91</v>
      </c>
      <c r="H34" s="13" t="s">
        <v>13</v>
      </c>
      <c r="I34" s="13">
        <v>2022</v>
      </c>
      <c r="J34" s="13">
        <v>2022</v>
      </c>
      <c r="K34" s="13" t="s">
        <v>92</v>
      </c>
      <c r="L34" s="13" t="s">
        <v>14</v>
      </c>
      <c r="M34" s="13">
        <v>30</v>
      </c>
      <c r="N34" s="14" t="s">
        <v>125</v>
      </c>
      <c r="O34" s="14" t="s">
        <v>227</v>
      </c>
      <c r="P34" s="15">
        <v>350000</v>
      </c>
      <c r="Q34" s="15">
        <v>0</v>
      </c>
      <c r="R34" s="15">
        <v>0</v>
      </c>
      <c r="S34" s="15">
        <v>0</v>
      </c>
      <c r="T34" s="15">
        <v>0</v>
      </c>
      <c r="U34" s="15">
        <v>0</v>
      </c>
      <c r="V34" s="15">
        <v>0</v>
      </c>
      <c r="W34" s="19">
        <v>0</v>
      </c>
    </row>
    <row r="35" spans="1:23" ht="102.45" thickBot="1" x14ac:dyDescent="0.45">
      <c r="A35" s="12" t="s">
        <v>21</v>
      </c>
      <c r="B35" s="13">
        <v>7</v>
      </c>
      <c r="C35" s="14" t="s">
        <v>126</v>
      </c>
      <c r="D35" s="13">
        <v>110000</v>
      </c>
      <c r="E35" s="13">
        <v>425</v>
      </c>
      <c r="F35" s="14" t="s">
        <v>127</v>
      </c>
      <c r="G35" s="13" t="s">
        <v>91</v>
      </c>
      <c r="H35" s="13" t="s">
        <v>13</v>
      </c>
      <c r="I35" s="13">
        <v>2022</v>
      </c>
      <c r="J35" s="13">
        <v>2022</v>
      </c>
      <c r="K35" s="13" t="s">
        <v>92</v>
      </c>
      <c r="L35" s="13" t="s">
        <v>14</v>
      </c>
      <c r="M35" s="13">
        <v>30</v>
      </c>
      <c r="N35" s="14" t="s">
        <v>128</v>
      </c>
      <c r="O35" s="14" t="s">
        <v>183</v>
      </c>
      <c r="P35" s="15">
        <v>358000</v>
      </c>
      <c r="Q35" s="15">
        <v>0</v>
      </c>
      <c r="R35" s="15">
        <v>0</v>
      </c>
      <c r="S35" s="15">
        <v>0</v>
      </c>
      <c r="T35" s="15">
        <v>0</v>
      </c>
      <c r="U35" s="15">
        <v>0</v>
      </c>
      <c r="V35" s="15">
        <v>0</v>
      </c>
      <c r="W35" s="19">
        <v>0</v>
      </c>
    </row>
    <row r="36" spans="1:23" ht="73.3" thickBot="1" x14ac:dyDescent="0.45">
      <c r="A36" s="12" t="s">
        <v>21</v>
      </c>
      <c r="B36" s="13">
        <v>7</v>
      </c>
      <c r="C36" s="14" t="s">
        <v>126</v>
      </c>
      <c r="D36" s="13">
        <v>110000</v>
      </c>
      <c r="E36" s="13">
        <v>425</v>
      </c>
      <c r="F36" s="14" t="s">
        <v>127</v>
      </c>
      <c r="G36" s="13" t="s">
        <v>91</v>
      </c>
      <c r="H36" s="13" t="s">
        <v>13</v>
      </c>
      <c r="I36" s="13">
        <v>2022</v>
      </c>
      <c r="J36" s="13">
        <v>2022</v>
      </c>
      <c r="K36" s="13" t="s">
        <v>92</v>
      </c>
      <c r="L36" s="13" t="s">
        <v>14</v>
      </c>
      <c r="M36" s="13">
        <v>30</v>
      </c>
      <c r="N36" s="14" t="s">
        <v>129</v>
      </c>
      <c r="O36" s="14" t="s">
        <v>184</v>
      </c>
      <c r="P36" s="15">
        <v>837500</v>
      </c>
      <c r="Q36" s="15">
        <v>0</v>
      </c>
      <c r="R36" s="15">
        <v>0</v>
      </c>
      <c r="S36" s="15">
        <v>0</v>
      </c>
      <c r="T36" s="15">
        <v>0</v>
      </c>
      <c r="U36" s="15">
        <v>0</v>
      </c>
      <c r="V36" s="15">
        <v>0</v>
      </c>
      <c r="W36" s="19">
        <v>0</v>
      </c>
    </row>
    <row r="37" spans="1:23" ht="44.15" thickBot="1" x14ac:dyDescent="0.45">
      <c r="A37" s="12" t="s">
        <v>21</v>
      </c>
      <c r="B37" s="13">
        <v>7</v>
      </c>
      <c r="C37" s="14" t="s">
        <v>126</v>
      </c>
      <c r="D37" s="13">
        <v>110000</v>
      </c>
      <c r="E37" s="13">
        <v>425</v>
      </c>
      <c r="F37" s="14" t="s">
        <v>127</v>
      </c>
      <c r="G37" s="13" t="s">
        <v>91</v>
      </c>
      <c r="H37" s="13" t="s">
        <v>13</v>
      </c>
      <c r="I37" s="13">
        <v>2022</v>
      </c>
      <c r="J37" s="13">
        <v>2022</v>
      </c>
      <c r="K37" s="13" t="s">
        <v>92</v>
      </c>
      <c r="L37" s="13" t="s">
        <v>14</v>
      </c>
      <c r="M37" s="13">
        <v>30</v>
      </c>
      <c r="N37" s="14" t="s">
        <v>130</v>
      </c>
      <c r="O37" s="14" t="s">
        <v>253</v>
      </c>
      <c r="P37" s="15">
        <v>494000</v>
      </c>
      <c r="Q37" s="15">
        <v>0</v>
      </c>
      <c r="R37" s="15">
        <v>0</v>
      </c>
      <c r="S37" s="15">
        <v>0</v>
      </c>
      <c r="T37" s="15">
        <v>0</v>
      </c>
      <c r="U37" s="15">
        <v>0</v>
      </c>
      <c r="V37" s="15">
        <v>0</v>
      </c>
      <c r="W37" s="19">
        <v>0</v>
      </c>
    </row>
    <row r="38" spans="1:23" ht="58.75" thickBot="1" x14ac:dyDescent="0.45">
      <c r="A38" s="12" t="s">
        <v>21</v>
      </c>
      <c r="B38" s="13">
        <v>7</v>
      </c>
      <c r="C38" s="14" t="s">
        <v>40</v>
      </c>
      <c r="D38" s="13">
        <v>114000</v>
      </c>
      <c r="E38" s="13">
        <v>238</v>
      </c>
      <c r="F38" s="14" t="s">
        <v>41</v>
      </c>
      <c r="G38" s="13" t="s">
        <v>91</v>
      </c>
      <c r="H38" s="13" t="s">
        <v>13</v>
      </c>
      <c r="I38" s="13">
        <v>2022</v>
      </c>
      <c r="J38" s="13">
        <v>2022</v>
      </c>
      <c r="K38" s="13" t="s">
        <v>92</v>
      </c>
      <c r="L38" s="13" t="s">
        <v>14</v>
      </c>
      <c r="M38" s="13">
        <v>30</v>
      </c>
      <c r="N38" s="14" t="s">
        <v>131</v>
      </c>
      <c r="O38" s="14" t="s">
        <v>228</v>
      </c>
      <c r="P38" s="15">
        <v>2700000</v>
      </c>
      <c r="Q38" s="15">
        <v>0</v>
      </c>
      <c r="R38" s="15">
        <v>0</v>
      </c>
      <c r="S38" s="15">
        <v>0</v>
      </c>
      <c r="T38" s="15">
        <v>0</v>
      </c>
      <c r="U38" s="15">
        <v>0</v>
      </c>
      <c r="V38" s="15">
        <v>0</v>
      </c>
      <c r="W38" s="19">
        <v>0</v>
      </c>
    </row>
    <row r="39" spans="1:23" ht="87.9" thickBot="1" x14ac:dyDescent="0.45">
      <c r="A39" s="12" t="s">
        <v>21</v>
      </c>
      <c r="B39" s="13">
        <v>7</v>
      </c>
      <c r="C39" s="14" t="s">
        <v>132</v>
      </c>
      <c r="D39" s="13">
        <v>118000</v>
      </c>
      <c r="E39" s="13">
        <v>935</v>
      </c>
      <c r="F39" s="14" t="s">
        <v>133</v>
      </c>
      <c r="G39" s="13" t="s">
        <v>91</v>
      </c>
      <c r="H39" s="13" t="s">
        <v>13</v>
      </c>
      <c r="I39" s="13">
        <v>2022</v>
      </c>
      <c r="J39" s="13">
        <v>2022</v>
      </c>
      <c r="K39" s="13" t="s">
        <v>92</v>
      </c>
      <c r="L39" s="13" t="s">
        <v>14</v>
      </c>
      <c r="M39" s="13">
        <v>30</v>
      </c>
      <c r="N39" s="14" t="s">
        <v>134</v>
      </c>
      <c r="O39" s="14" t="s">
        <v>229</v>
      </c>
      <c r="P39" s="15">
        <v>250000</v>
      </c>
      <c r="Q39" s="15">
        <v>0</v>
      </c>
      <c r="R39" s="15">
        <v>0</v>
      </c>
      <c r="S39" s="15">
        <v>0</v>
      </c>
      <c r="T39" s="15">
        <v>0</v>
      </c>
      <c r="U39" s="15">
        <v>0</v>
      </c>
      <c r="V39" s="15">
        <v>0</v>
      </c>
      <c r="W39" s="19">
        <v>0</v>
      </c>
    </row>
    <row r="40" spans="1:23" ht="44.15" thickBot="1" x14ac:dyDescent="0.45">
      <c r="A40" s="12" t="s">
        <v>21</v>
      </c>
      <c r="B40" s="13">
        <v>7</v>
      </c>
      <c r="C40" s="14" t="s">
        <v>132</v>
      </c>
      <c r="D40" s="13">
        <v>118000</v>
      </c>
      <c r="E40" s="13">
        <v>935</v>
      </c>
      <c r="F40" s="14" t="s">
        <v>133</v>
      </c>
      <c r="G40" s="13" t="s">
        <v>91</v>
      </c>
      <c r="H40" s="13" t="s">
        <v>13</v>
      </c>
      <c r="I40" s="13">
        <v>2022</v>
      </c>
      <c r="J40" s="13">
        <v>2022</v>
      </c>
      <c r="K40" s="13" t="s">
        <v>92</v>
      </c>
      <c r="L40" s="13" t="s">
        <v>14</v>
      </c>
      <c r="M40" s="13">
        <v>30</v>
      </c>
      <c r="N40" s="14" t="s">
        <v>135</v>
      </c>
      <c r="O40" s="14" t="s">
        <v>230</v>
      </c>
      <c r="P40" s="15">
        <v>3796200</v>
      </c>
      <c r="Q40" s="15">
        <v>0</v>
      </c>
      <c r="R40" s="15">
        <v>0</v>
      </c>
      <c r="S40" s="15">
        <v>0</v>
      </c>
      <c r="T40" s="15">
        <v>0</v>
      </c>
      <c r="U40" s="15">
        <v>0</v>
      </c>
      <c r="V40" s="15">
        <v>0</v>
      </c>
      <c r="W40" s="19">
        <v>0</v>
      </c>
    </row>
    <row r="41" spans="1:23" ht="58.75" thickBot="1" x14ac:dyDescent="0.45">
      <c r="A41" s="12" t="s">
        <v>21</v>
      </c>
      <c r="B41" s="13">
        <v>7</v>
      </c>
      <c r="C41" s="14" t="s">
        <v>136</v>
      </c>
      <c r="D41" s="13">
        <v>156000</v>
      </c>
      <c r="E41" s="13">
        <v>942</v>
      </c>
      <c r="F41" s="14" t="s">
        <v>137</v>
      </c>
      <c r="G41" s="13" t="s">
        <v>91</v>
      </c>
      <c r="H41" s="13" t="s">
        <v>13</v>
      </c>
      <c r="I41" s="13">
        <v>2022</v>
      </c>
      <c r="J41" s="13">
        <v>2022</v>
      </c>
      <c r="K41" s="13" t="s">
        <v>92</v>
      </c>
      <c r="L41" s="13" t="s">
        <v>14</v>
      </c>
      <c r="M41" s="13">
        <v>30</v>
      </c>
      <c r="N41" s="14" t="s">
        <v>138</v>
      </c>
      <c r="O41" s="14" t="s">
        <v>231</v>
      </c>
      <c r="P41" s="15">
        <v>720000</v>
      </c>
      <c r="Q41" s="15">
        <v>0</v>
      </c>
      <c r="R41" s="15">
        <v>0</v>
      </c>
      <c r="S41" s="15">
        <v>0</v>
      </c>
      <c r="T41" s="15">
        <v>0</v>
      </c>
      <c r="U41" s="15">
        <v>0</v>
      </c>
      <c r="V41" s="15">
        <v>0</v>
      </c>
      <c r="W41" s="19">
        <v>0</v>
      </c>
    </row>
    <row r="42" spans="1:23" ht="73.3" thickBot="1" x14ac:dyDescent="0.45">
      <c r="A42" s="12" t="s">
        <v>42</v>
      </c>
      <c r="B42" s="13">
        <v>9</v>
      </c>
      <c r="C42" s="14" t="s">
        <v>43</v>
      </c>
      <c r="D42" s="13">
        <v>138000</v>
      </c>
      <c r="E42" s="13">
        <v>720</v>
      </c>
      <c r="F42" s="14" t="s">
        <v>44</v>
      </c>
      <c r="G42" s="13" t="s">
        <v>91</v>
      </c>
      <c r="H42" s="13" t="s">
        <v>13</v>
      </c>
      <c r="I42" s="13">
        <v>2022</v>
      </c>
      <c r="J42" s="13">
        <v>2022</v>
      </c>
      <c r="K42" s="13" t="s">
        <v>92</v>
      </c>
      <c r="L42" s="13" t="s">
        <v>14</v>
      </c>
      <c r="M42" s="13">
        <v>30</v>
      </c>
      <c r="N42" s="14" t="s">
        <v>139</v>
      </c>
      <c r="O42" s="14" t="s">
        <v>232</v>
      </c>
      <c r="P42" s="15">
        <v>5800000</v>
      </c>
      <c r="Q42" s="15">
        <v>0</v>
      </c>
      <c r="R42" s="15">
        <v>0</v>
      </c>
      <c r="S42" s="15">
        <v>0</v>
      </c>
      <c r="T42" s="15">
        <v>0</v>
      </c>
      <c r="U42" s="15">
        <v>0</v>
      </c>
      <c r="V42" s="15">
        <v>0</v>
      </c>
      <c r="W42" s="19">
        <v>0</v>
      </c>
    </row>
    <row r="43" spans="1:23" ht="44.15" thickBot="1" x14ac:dyDescent="0.45">
      <c r="A43" s="12" t="s">
        <v>42</v>
      </c>
      <c r="B43" s="13">
        <v>9</v>
      </c>
      <c r="C43" s="14" t="s">
        <v>43</v>
      </c>
      <c r="D43" s="13">
        <v>138000</v>
      </c>
      <c r="E43" s="13">
        <v>720</v>
      </c>
      <c r="F43" s="14" t="s">
        <v>44</v>
      </c>
      <c r="G43" s="13" t="s">
        <v>91</v>
      </c>
      <c r="H43" s="13" t="s">
        <v>13</v>
      </c>
      <c r="I43" s="13">
        <v>2022</v>
      </c>
      <c r="J43" s="13">
        <v>2022</v>
      </c>
      <c r="K43" s="13" t="s">
        <v>92</v>
      </c>
      <c r="L43" s="13" t="s">
        <v>14</v>
      </c>
      <c r="M43" s="13">
        <v>30</v>
      </c>
      <c r="N43" s="14" t="s">
        <v>140</v>
      </c>
      <c r="O43" s="14" t="s">
        <v>233</v>
      </c>
      <c r="P43" s="15">
        <v>6810000</v>
      </c>
      <c r="Q43" s="15">
        <v>0</v>
      </c>
      <c r="R43" s="15">
        <v>0</v>
      </c>
      <c r="S43" s="15">
        <v>0</v>
      </c>
      <c r="T43" s="15">
        <v>0</v>
      </c>
      <c r="U43" s="15">
        <v>0</v>
      </c>
      <c r="V43" s="15">
        <v>0</v>
      </c>
      <c r="W43" s="19">
        <v>0</v>
      </c>
    </row>
    <row r="44" spans="1:23" ht="58.75" thickBot="1" x14ac:dyDescent="0.45">
      <c r="A44" s="12" t="s">
        <v>42</v>
      </c>
      <c r="B44" s="13">
        <v>9</v>
      </c>
      <c r="C44" s="14" t="s">
        <v>43</v>
      </c>
      <c r="D44" s="13">
        <v>138000</v>
      </c>
      <c r="E44" s="13">
        <v>720</v>
      </c>
      <c r="F44" s="14" t="s">
        <v>44</v>
      </c>
      <c r="G44" s="13" t="s">
        <v>91</v>
      </c>
      <c r="H44" s="13" t="s">
        <v>13</v>
      </c>
      <c r="I44" s="13">
        <v>2022</v>
      </c>
      <c r="J44" s="13">
        <v>2022</v>
      </c>
      <c r="K44" s="13" t="s">
        <v>92</v>
      </c>
      <c r="L44" s="13" t="s">
        <v>14</v>
      </c>
      <c r="M44" s="13">
        <v>30</v>
      </c>
      <c r="N44" s="14" t="s">
        <v>141</v>
      </c>
      <c r="O44" s="14" t="s">
        <v>185</v>
      </c>
      <c r="P44" s="15">
        <v>7029000</v>
      </c>
      <c r="Q44" s="15">
        <v>0</v>
      </c>
      <c r="R44" s="15">
        <v>0</v>
      </c>
      <c r="S44" s="15">
        <v>0</v>
      </c>
      <c r="T44" s="15">
        <v>0</v>
      </c>
      <c r="U44" s="15">
        <v>0</v>
      </c>
      <c r="V44" s="15">
        <v>0</v>
      </c>
      <c r="W44" s="19">
        <v>0</v>
      </c>
    </row>
    <row r="45" spans="1:23" ht="58.75" thickBot="1" x14ac:dyDescent="0.45">
      <c r="A45" s="12" t="s">
        <v>142</v>
      </c>
      <c r="B45" s="13">
        <v>11</v>
      </c>
      <c r="C45" s="14" t="s">
        <v>45</v>
      </c>
      <c r="D45" s="13">
        <v>151000</v>
      </c>
      <c r="E45" s="13">
        <v>199</v>
      </c>
      <c r="F45" s="14" t="s">
        <v>46</v>
      </c>
      <c r="G45" s="13" t="s">
        <v>91</v>
      </c>
      <c r="H45" s="13" t="s">
        <v>13</v>
      </c>
      <c r="I45" s="13">
        <v>2022</v>
      </c>
      <c r="J45" s="13">
        <v>2022</v>
      </c>
      <c r="K45" s="13" t="s">
        <v>92</v>
      </c>
      <c r="L45" s="13" t="s">
        <v>14</v>
      </c>
      <c r="M45" s="13">
        <v>30</v>
      </c>
      <c r="N45" s="14" t="s">
        <v>143</v>
      </c>
      <c r="O45" s="14" t="s">
        <v>234</v>
      </c>
      <c r="P45" s="15">
        <v>2660000</v>
      </c>
      <c r="Q45" s="15">
        <v>0</v>
      </c>
      <c r="R45" s="15">
        <v>0</v>
      </c>
      <c r="S45" s="15">
        <v>0</v>
      </c>
      <c r="T45" s="15">
        <v>0</v>
      </c>
      <c r="U45" s="15">
        <v>0</v>
      </c>
      <c r="V45" s="15">
        <v>0</v>
      </c>
      <c r="W45" s="19">
        <v>0</v>
      </c>
    </row>
    <row r="46" spans="1:23" ht="58.75" thickBot="1" x14ac:dyDescent="0.45">
      <c r="A46" s="12" t="s">
        <v>142</v>
      </c>
      <c r="B46" s="13">
        <v>11</v>
      </c>
      <c r="C46" s="14" t="s">
        <v>45</v>
      </c>
      <c r="D46" s="13">
        <v>151000</v>
      </c>
      <c r="E46" s="13">
        <v>199</v>
      </c>
      <c r="F46" s="14" t="s">
        <v>46</v>
      </c>
      <c r="G46" s="13" t="s">
        <v>91</v>
      </c>
      <c r="H46" s="13" t="s">
        <v>13</v>
      </c>
      <c r="I46" s="13">
        <v>2022</v>
      </c>
      <c r="J46" s="13">
        <v>2022</v>
      </c>
      <c r="K46" s="13" t="s">
        <v>92</v>
      </c>
      <c r="L46" s="13" t="s">
        <v>14</v>
      </c>
      <c r="M46" s="13">
        <v>30</v>
      </c>
      <c r="N46" s="14" t="s">
        <v>144</v>
      </c>
      <c r="O46" s="14" t="s">
        <v>235</v>
      </c>
      <c r="P46" s="15">
        <v>0</v>
      </c>
      <c r="Q46" s="15">
        <v>0</v>
      </c>
      <c r="R46" s="15">
        <v>0</v>
      </c>
      <c r="S46" s="15">
        <v>0</v>
      </c>
      <c r="T46" s="15">
        <v>0</v>
      </c>
      <c r="U46" s="15">
        <v>0</v>
      </c>
      <c r="V46" s="15">
        <v>0</v>
      </c>
      <c r="W46" s="19">
        <v>0</v>
      </c>
    </row>
    <row r="47" spans="1:23" ht="58.75" thickBot="1" x14ac:dyDescent="0.45">
      <c r="A47" s="12" t="s">
        <v>142</v>
      </c>
      <c r="B47" s="13">
        <v>11</v>
      </c>
      <c r="C47" s="14" t="s">
        <v>45</v>
      </c>
      <c r="D47" s="13">
        <v>151000</v>
      </c>
      <c r="E47" s="13">
        <v>199</v>
      </c>
      <c r="F47" s="14" t="s">
        <v>46</v>
      </c>
      <c r="G47" s="13" t="s">
        <v>91</v>
      </c>
      <c r="H47" s="13" t="s">
        <v>13</v>
      </c>
      <c r="I47" s="13">
        <v>2022</v>
      </c>
      <c r="J47" s="13">
        <v>2022</v>
      </c>
      <c r="K47" s="13" t="s">
        <v>92</v>
      </c>
      <c r="L47" s="13" t="s">
        <v>14</v>
      </c>
      <c r="M47" s="13">
        <v>30</v>
      </c>
      <c r="N47" s="14" t="s">
        <v>145</v>
      </c>
      <c r="O47" s="14" t="s">
        <v>236</v>
      </c>
      <c r="P47" s="15">
        <v>0</v>
      </c>
      <c r="Q47" s="15">
        <v>0</v>
      </c>
      <c r="R47" s="15">
        <v>0</v>
      </c>
      <c r="S47" s="15">
        <v>0</v>
      </c>
      <c r="T47" s="15">
        <v>0</v>
      </c>
      <c r="U47" s="15">
        <v>0</v>
      </c>
      <c r="V47" s="15">
        <v>0</v>
      </c>
      <c r="W47" s="19">
        <v>0</v>
      </c>
    </row>
    <row r="48" spans="1:23" ht="73.3" thickBot="1" x14ac:dyDescent="0.45">
      <c r="A48" s="12" t="s">
        <v>142</v>
      </c>
      <c r="B48" s="13">
        <v>11</v>
      </c>
      <c r="C48" s="14" t="s">
        <v>45</v>
      </c>
      <c r="D48" s="13">
        <v>151000</v>
      </c>
      <c r="E48" s="13">
        <v>199</v>
      </c>
      <c r="F48" s="14" t="s">
        <v>46</v>
      </c>
      <c r="G48" s="13" t="s">
        <v>91</v>
      </c>
      <c r="H48" s="13" t="s">
        <v>13</v>
      </c>
      <c r="I48" s="13">
        <v>2022</v>
      </c>
      <c r="J48" s="13">
        <v>2022</v>
      </c>
      <c r="K48" s="13" t="s">
        <v>92</v>
      </c>
      <c r="L48" s="13" t="s">
        <v>14</v>
      </c>
      <c r="M48" s="13">
        <v>30</v>
      </c>
      <c r="N48" s="14" t="s">
        <v>146</v>
      </c>
      <c r="O48" s="14" t="s">
        <v>237</v>
      </c>
      <c r="P48" s="15">
        <v>6564000</v>
      </c>
      <c r="Q48" s="15">
        <v>0</v>
      </c>
      <c r="R48" s="15">
        <v>0</v>
      </c>
      <c r="S48" s="15">
        <v>0</v>
      </c>
      <c r="T48" s="15">
        <v>0</v>
      </c>
      <c r="U48" s="15">
        <v>0</v>
      </c>
      <c r="V48" s="15">
        <v>0</v>
      </c>
      <c r="W48" s="19">
        <v>0</v>
      </c>
    </row>
    <row r="49" spans="1:23" ht="58.75" thickBot="1" x14ac:dyDescent="0.45">
      <c r="A49" s="12" t="s">
        <v>142</v>
      </c>
      <c r="B49" s="13">
        <v>11</v>
      </c>
      <c r="C49" s="14" t="s">
        <v>45</v>
      </c>
      <c r="D49" s="13">
        <v>151000</v>
      </c>
      <c r="E49" s="13">
        <v>199</v>
      </c>
      <c r="F49" s="14" t="s">
        <v>46</v>
      </c>
      <c r="G49" s="13" t="s">
        <v>91</v>
      </c>
      <c r="H49" s="13" t="s">
        <v>13</v>
      </c>
      <c r="I49" s="13">
        <v>2022</v>
      </c>
      <c r="J49" s="13">
        <v>2022</v>
      </c>
      <c r="K49" s="13" t="s">
        <v>92</v>
      </c>
      <c r="L49" s="13" t="s">
        <v>14</v>
      </c>
      <c r="M49" s="13">
        <v>30</v>
      </c>
      <c r="N49" s="14" t="s">
        <v>147</v>
      </c>
      <c r="O49" s="14" t="s">
        <v>186</v>
      </c>
      <c r="P49" s="15">
        <v>1500000</v>
      </c>
      <c r="Q49" s="15">
        <v>0</v>
      </c>
      <c r="R49" s="15">
        <v>1500000</v>
      </c>
      <c r="S49" s="15">
        <v>0</v>
      </c>
      <c r="T49" s="15">
        <v>0</v>
      </c>
      <c r="U49" s="15">
        <v>0</v>
      </c>
      <c r="V49" s="15">
        <v>0</v>
      </c>
      <c r="W49" s="19">
        <v>0</v>
      </c>
    </row>
    <row r="50" spans="1:23" ht="58.75" thickBot="1" x14ac:dyDescent="0.45">
      <c r="A50" s="12" t="s">
        <v>142</v>
      </c>
      <c r="B50" s="13">
        <v>11</v>
      </c>
      <c r="C50" s="14" t="s">
        <v>45</v>
      </c>
      <c r="D50" s="13">
        <v>151000</v>
      </c>
      <c r="E50" s="13">
        <v>199</v>
      </c>
      <c r="F50" s="14" t="s">
        <v>46</v>
      </c>
      <c r="G50" s="13" t="s">
        <v>91</v>
      </c>
      <c r="H50" s="13" t="s">
        <v>13</v>
      </c>
      <c r="I50" s="13">
        <v>2022</v>
      </c>
      <c r="J50" s="13">
        <v>2022</v>
      </c>
      <c r="K50" s="13" t="s">
        <v>92</v>
      </c>
      <c r="L50" s="13" t="s">
        <v>14</v>
      </c>
      <c r="M50" s="13">
        <v>30</v>
      </c>
      <c r="N50" s="14" t="s">
        <v>148</v>
      </c>
      <c r="O50" s="14" t="s">
        <v>187</v>
      </c>
      <c r="P50" s="15">
        <v>5000000</v>
      </c>
      <c r="Q50" s="15">
        <v>0</v>
      </c>
      <c r="R50" s="15">
        <v>0</v>
      </c>
      <c r="S50" s="15">
        <v>0</v>
      </c>
      <c r="T50" s="15">
        <v>0</v>
      </c>
      <c r="U50" s="15">
        <v>0</v>
      </c>
      <c r="V50" s="15">
        <v>0</v>
      </c>
      <c r="W50" s="19">
        <v>0</v>
      </c>
    </row>
    <row r="51" spans="1:23" ht="58.75" thickBot="1" x14ac:dyDescent="0.45">
      <c r="A51" s="12" t="s">
        <v>142</v>
      </c>
      <c r="B51" s="13">
        <v>11</v>
      </c>
      <c r="C51" s="14" t="s">
        <v>45</v>
      </c>
      <c r="D51" s="13">
        <v>151000</v>
      </c>
      <c r="E51" s="13">
        <v>199</v>
      </c>
      <c r="F51" s="14" t="s">
        <v>46</v>
      </c>
      <c r="G51" s="13" t="s">
        <v>91</v>
      </c>
      <c r="H51" s="13" t="s">
        <v>13</v>
      </c>
      <c r="I51" s="13">
        <v>2022</v>
      </c>
      <c r="J51" s="13">
        <v>2022</v>
      </c>
      <c r="K51" s="13" t="s">
        <v>92</v>
      </c>
      <c r="L51" s="13" t="s">
        <v>14</v>
      </c>
      <c r="M51" s="13">
        <v>30</v>
      </c>
      <c r="N51" s="14" t="s">
        <v>149</v>
      </c>
      <c r="O51" s="14" t="s">
        <v>188</v>
      </c>
      <c r="P51" s="15">
        <v>1925000</v>
      </c>
      <c r="Q51" s="15">
        <v>0</v>
      </c>
      <c r="R51" s="15">
        <v>0</v>
      </c>
      <c r="S51" s="15">
        <v>0</v>
      </c>
      <c r="T51" s="15">
        <v>0</v>
      </c>
      <c r="U51" s="15">
        <v>0</v>
      </c>
      <c r="V51" s="15">
        <v>0</v>
      </c>
      <c r="W51" s="19">
        <v>0</v>
      </c>
    </row>
    <row r="52" spans="1:23" ht="58.75" thickBot="1" x14ac:dyDescent="0.45">
      <c r="A52" s="12" t="s">
        <v>142</v>
      </c>
      <c r="B52" s="13">
        <v>11</v>
      </c>
      <c r="C52" s="14" t="s">
        <v>45</v>
      </c>
      <c r="D52" s="13">
        <v>151000</v>
      </c>
      <c r="E52" s="13">
        <v>199</v>
      </c>
      <c r="F52" s="14" t="s">
        <v>46</v>
      </c>
      <c r="G52" s="13" t="s">
        <v>91</v>
      </c>
      <c r="H52" s="13" t="s">
        <v>13</v>
      </c>
      <c r="I52" s="13">
        <v>2022</v>
      </c>
      <c r="J52" s="13">
        <v>2022</v>
      </c>
      <c r="K52" s="13" t="s">
        <v>92</v>
      </c>
      <c r="L52" s="13" t="s">
        <v>14</v>
      </c>
      <c r="M52" s="13">
        <v>30</v>
      </c>
      <c r="N52" s="14" t="s">
        <v>150</v>
      </c>
      <c r="O52" s="14" t="s">
        <v>189</v>
      </c>
      <c r="P52" s="15">
        <v>2156350</v>
      </c>
      <c r="Q52" s="15">
        <v>0</v>
      </c>
      <c r="R52" s="15">
        <v>0</v>
      </c>
      <c r="S52" s="15">
        <v>0</v>
      </c>
      <c r="T52" s="15">
        <v>0</v>
      </c>
      <c r="U52" s="15">
        <v>0</v>
      </c>
      <c r="V52" s="15">
        <v>0</v>
      </c>
      <c r="W52" s="19">
        <v>0</v>
      </c>
    </row>
    <row r="53" spans="1:23" ht="58.75" thickBot="1" x14ac:dyDescent="0.45">
      <c r="A53" s="12" t="s">
        <v>142</v>
      </c>
      <c r="B53" s="13">
        <v>11</v>
      </c>
      <c r="C53" s="14" t="s">
        <v>45</v>
      </c>
      <c r="D53" s="13">
        <v>151000</v>
      </c>
      <c r="E53" s="13">
        <v>199</v>
      </c>
      <c r="F53" s="14" t="s">
        <v>46</v>
      </c>
      <c r="G53" s="13" t="s">
        <v>91</v>
      </c>
      <c r="H53" s="13" t="s">
        <v>13</v>
      </c>
      <c r="I53" s="13">
        <v>2022</v>
      </c>
      <c r="J53" s="13">
        <v>2022</v>
      </c>
      <c r="K53" s="13" t="s">
        <v>92</v>
      </c>
      <c r="L53" s="13" t="s">
        <v>14</v>
      </c>
      <c r="M53" s="13">
        <v>30</v>
      </c>
      <c r="N53" s="14" t="s">
        <v>151</v>
      </c>
      <c r="O53" s="14" t="s">
        <v>190</v>
      </c>
      <c r="P53" s="15">
        <v>5000000</v>
      </c>
      <c r="Q53" s="15">
        <v>0</v>
      </c>
      <c r="R53" s="15">
        <v>0</v>
      </c>
      <c r="S53" s="15">
        <v>0</v>
      </c>
      <c r="T53" s="15">
        <v>0</v>
      </c>
      <c r="U53" s="15">
        <v>0</v>
      </c>
      <c r="V53" s="15">
        <v>0</v>
      </c>
      <c r="W53" s="19">
        <v>0</v>
      </c>
    </row>
    <row r="54" spans="1:23" ht="73.3" thickBot="1" x14ac:dyDescent="0.45">
      <c r="A54" s="12" t="s">
        <v>142</v>
      </c>
      <c r="B54" s="13">
        <v>11</v>
      </c>
      <c r="C54" s="14" t="s">
        <v>45</v>
      </c>
      <c r="D54" s="13">
        <v>151000</v>
      </c>
      <c r="E54" s="13">
        <v>199</v>
      </c>
      <c r="F54" s="14" t="s">
        <v>46</v>
      </c>
      <c r="G54" s="13" t="s">
        <v>91</v>
      </c>
      <c r="H54" s="13" t="s">
        <v>13</v>
      </c>
      <c r="I54" s="13">
        <v>2022</v>
      </c>
      <c r="J54" s="13">
        <v>2022</v>
      </c>
      <c r="K54" s="13" t="s">
        <v>92</v>
      </c>
      <c r="L54" s="13" t="s">
        <v>14</v>
      </c>
      <c r="M54" s="13">
        <v>30</v>
      </c>
      <c r="N54" s="14" t="s">
        <v>74</v>
      </c>
      <c r="O54" s="14" t="s">
        <v>191</v>
      </c>
      <c r="P54" s="15">
        <v>20000000</v>
      </c>
      <c r="Q54" s="15">
        <v>0</v>
      </c>
      <c r="R54" s="15">
        <v>0</v>
      </c>
      <c r="S54" s="15">
        <v>0</v>
      </c>
      <c r="T54" s="15">
        <v>0</v>
      </c>
      <c r="U54" s="15">
        <v>0</v>
      </c>
      <c r="V54" s="15">
        <v>0</v>
      </c>
      <c r="W54" s="19">
        <v>0</v>
      </c>
    </row>
    <row r="55" spans="1:23" ht="58.75" thickBot="1" x14ac:dyDescent="0.45">
      <c r="A55" s="12" t="s">
        <v>142</v>
      </c>
      <c r="B55" s="13">
        <v>11</v>
      </c>
      <c r="C55" s="14" t="s">
        <v>45</v>
      </c>
      <c r="D55" s="13">
        <v>151000</v>
      </c>
      <c r="E55" s="13">
        <v>199</v>
      </c>
      <c r="F55" s="14" t="s">
        <v>46</v>
      </c>
      <c r="G55" s="13" t="s">
        <v>91</v>
      </c>
      <c r="H55" s="13" t="s">
        <v>13</v>
      </c>
      <c r="I55" s="13">
        <v>2022</v>
      </c>
      <c r="J55" s="13">
        <v>2022</v>
      </c>
      <c r="K55" s="13" t="s">
        <v>92</v>
      </c>
      <c r="L55" s="13" t="s">
        <v>14</v>
      </c>
      <c r="M55" s="13">
        <v>30</v>
      </c>
      <c r="N55" s="14" t="s">
        <v>75</v>
      </c>
      <c r="O55" s="14" t="s">
        <v>192</v>
      </c>
      <c r="P55" s="15">
        <v>45500000</v>
      </c>
      <c r="Q55" s="15">
        <v>0</v>
      </c>
      <c r="R55" s="15">
        <v>0</v>
      </c>
      <c r="S55" s="15">
        <v>0</v>
      </c>
      <c r="T55" s="15">
        <v>0</v>
      </c>
      <c r="U55" s="15">
        <v>0</v>
      </c>
      <c r="V55" s="15">
        <v>0</v>
      </c>
      <c r="W55" s="19">
        <v>0</v>
      </c>
    </row>
    <row r="56" spans="1:23" ht="58.75" thickBot="1" x14ac:dyDescent="0.45">
      <c r="A56" s="12" t="s">
        <v>142</v>
      </c>
      <c r="B56" s="13">
        <v>11</v>
      </c>
      <c r="C56" s="14" t="s">
        <v>45</v>
      </c>
      <c r="D56" s="13">
        <v>151000</v>
      </c>
      <c r="E56" s="13">
        <v>199</v>
      </c>
      <c r="F56" s="14" t="s">
        <v>46</v>
      </c>
      <c r="G56" s="13" t="s">
        <v>91</v>
      </c>
      <c r="H56" s="13" t="s">
        <v>13</v>
      </c>
      <c r="I56" s="13">
        <v>2022</v>
      </c>
      <c r="J56" s="13">
        <v>2022</v>
      </c>
      <c r="K56" s="13" t="s">
        <v>92</v>
      </c>
      <c r="L56" s="13" t="s">
        <v>14</v>
      </c>
      <c r="M56" s="13">
        <v>30</v>
      </c>
      <c r="N56" s="14" t="s">
        <v>76</v>
      </c>
      <c r="O56" s="14" t="s">
        <v>193</v>
      </c>
      <c r="P56" s="15">
        <v>22330000</v>
      </c>
      <c r="Q56" s="15">
        <v>0</v>
      </c>
      <c r="R56" s="15">
        <v>0</v>
      </c>
      <c r="S56" s="15">
        <v>0</v>
      </c>
      <c r="T56" s="15">
        <v>0</v>
      </c>
      <c r="U56" s="15">
        <v>0</v>
      </c>
      <c r="V56" s="15">
        <v>0</v>
      </c>
      <c r="W56" s="19">
        <v>0</v>
      </c>
    </row>
    <row r="57" spans="1:23" ht="58.75" thickBot="1" x14ac:dyDescent="0.45">
      <c r="A57" s="12" t="s">
        <v>142</v>
      </c>
      <c r="B57" s="13">
        <v>11</v>
      </c>
      <c r="C57" s="14" t="s">
        <v>47</v>
      </c>
      <c r="D57" s="13">
        <v>153000</v>
      </c>
      <c r="E57" s="13">
        <v>403</v>
      </c>
      <c r="F57" s="14" t="s">
        <v>48</v>
      </c>
      <c r="G57" s="13" t="s">
        <v>91</v>
      </c>
      <c r="H57" s="13" t="s">
        <v>13</v>
      </c>
      <c r="I57" s="13">
        <v>2022</v>
      </c>
      <c r="J57" s="13">
        <v>2022</v>
      </c>
      <c r="K57" s="13" t="s">
        <v>92</v>
      </c>
      <c r="L57" s="13" t="s">
        <v>14</v>
      </c>
      <c r="M57" s="13">
        <v>30</v>
      </c>
      <c r="N57" s="14" t="s">
        <v>152</v>
      </c>
      <c r="O57" s="14" t="s">
        <v>238</v>
      </c>
      <c r="P57" s="15">
        <v>0</v>
      </c>
      <c r="Q57" s="15">
        <v>0</v>
      </c>
      <c r="R57" s="15">
        <v>5000000</v>
      </c>
      <c r="S57" s="15">
        <v>5000000</v>
      </c>
      <c r="T57" s="15">
        <v>0</v>
      </c>
      <c r="U57" s="15">
        <v>0</v>
      </c>
      <c r="V57" s="15">
        <v>0</v>
      </c>
      <c r="W57" s="19">
        <v>0</v>
      </c>
    </row>
    <row r="58" spans="1:23" ht="146.15" thickBot="1" x14ac:dyDescent="0.45">
      <c r="A58" s="12" t="s">
        <v>49</v>
      </c>
      <c r="B58" s="13">
        <v>12</v>
      </c>
      <c r="C58" s="14" t="s">
        <v>50</v>
      </c>
      <c r="D58" s="13">
        <v>161000</v>
      </c>
      <c r="E58" s="13">
        <v>799</v>
      </c>
      <c r="F58" s="14" t="s">
        <v>51</v>
      </c>
      <c r="G58" s="13" t="s">
        <v>91</v>
      </c>
      <c r="H58" s="13" t="s">
        <v>13</v>
      </c>
      <c r="I58" s="13">
        <v>2022</v>
      </c>
      <c r="J58" s="13">
        <v>2022</v>
      </c>
      <c r="K58" s="13" t="s">
        <v>92</v>
      </c>
      <c r="L58" s="13" t="s">
        <v>14</v>
      </c>
      <c r="M58" s="13">
        <v>30</v>
      </c>
      <c r="N58" s="14" t="s">
        <v>153</v>
      </c>
      <c r="O58" s="14" t="s">
        <v>239</v>
      </c>
      <c r="P58" s="15">
        <v>3854750</v>
      </c>
      <c r="Q58" s="15">
        <v>0</v>
      </c>
      <c r="R58" s="15">
        <v>0</v>
      </c>
      <c r="S58" s="15">
        <v>0</v>
      </c>
      <c r="T58" s="15">
        <v>0</v>
      </c>
      <c r="U58" s="15">
        <v>0</v>
      </c>
      <c r="V58" s="15">
        <v>0</v>
      </c>
      <c r="W58" s="19">
        <v>0</v>
      </c>
    </row>
    <row r="59" spans="1:23" ht="146.15" thickBot="1" x14ac:dyDescent="0.45">
      <c r="A59" s="12" t="s">
        <v>49</v>
      </c>
      <c r="B59" s="13">
        <v>12</v>
      </c>
      <c r="C59" s="14" t="s">
        <v>50</v>
      </c>
      <c r="D59" s="13">
        <v>161000</v>
      </c>
      <c r="E59" s="13">
        <v>799</v>
      </c>
      <c r="F59" s="14" t="s">
        <v>51</v>
      </c>
      <c r="G59" s="13" t="s">
        <v>91</v>
      </c>
      <c r="H59" s="13" t="s">
        <v>13</v>
      </c>
      <c r="I59" s="13">
        <v>2022</v>
      </c>
      <c r="J59" s="13">
        <v>2022</v>
      </c>
      <c r="K59" s="13" t="s">
        <v>92</v>
      </c>
      <c r="L59" s="13" t="s">
        <v>14</v>
      </c>
      <c r="M59" s="13">
        <v>30</v>
      </c>
      <c r="N59" s="14" t="s">
        <v>154</v>
      </c>
      <c r="O59" s="14" t="s">
        <v>240</v>
      </c>
      <c r="P59" s="15">
        <v>2396058</v>
      </c>
      <c r="Q59" s="15">
        <v>0</v>
      </c>
      <c r="R59" s="15">
        <v>0</v>
      </c>
      <c r="S59" s="15">
        <v>0</v>
      </c>
      <c r="T59" s="15">
        <v>0</v>
      </c>
      <c r="U59" s="15">
        <v>0</v>
      </c>
      <c r="V59" s="15">
        <v>0</v>
      </c>
      <c r="W59" s="19">
        <v>0</v>
      </c>
    </row>
    <row r="60" spans="1:23" ht="87.9" thickBot="1" x14ac:dyDescent="0.45">
      <c r="A60" s="12" t="s">
        <v>49</v>
      </c>
      <c r="B60" s="13">
        <v>12</v>
      </c>
      <c r="C60" s="14" t="s">
        <v>50</v>
      </c>
      <c r="D60" s="13">
        <v>161000</v>
      </c>
      <c r="E60" s="13">
        <v>799</v>
      </c>
      <c r="F60" s="14" t="s">
        <v>51</v>
      </c>
      <c r="G60" s="13" t="s">
        <v>91</v>
      </c>
      <c r="H60" s="13" t="s">
        <v>13</v>
      </c>
      <c r="I60" s="13">
        <v>2022</v>
      </c>
      <c r="J60" s="13">
        <v>2022</v>
      </c>
      <c r="K60" s="13" t="s">
        <v>92</v>
      </c>
      <c r="L60" s="13" t="s">
        <v>14</v>
      </c>
      <c r="M60" s="13">
        <v>30</v>
      </c>
      <c r="N60" s="14" t="s">
        <v>155</v>
      </c>
      <c r="O60" s="14" t="s">
        <v>241</v>
      </c>
      <c r="P60" s="15">
        <v>20000000</v>
      </c>
      <c r="Q60" s="15">
        <v>20000000</v>
      </c>
      <c r="R60" s="15">
        <v>0</v>
      </c>
      <c r="S60" s="15">
        <v>0</v>
      </c>
      <c r="T60" s="15">
        <v>0</v>
      </c>
      <c r="U60" s="15">
        <v>0</v>
      </c>
      <c r="V60" s="15">
        <v>0</v>
      </c>
      <c r="W60" s="19">
        <v>0</v>
      </c>
    </row>
    <row r="61" spans="1:23" ht="58.75" thickBot="1" x14ac:dyDescent="0.45">
      <c r="A61" s="12" t="s">
        <v>49</v>
      </c>
      <c r="B61" s="13">
        <v>12</v>
      </c>
      <c r="C61" s="14" t="s">
        <v>52</v>
      </c>
      <c r="D61" s="13">
        <v>168000</v>
      </c>
      <c r="E61" s="13">
        <v>156</v>
      </c>
      <c r="F61" s="14" t="s">
        <v>53</v>
      </c>
      <c r="G61" s="13" t="s">
        <v>91</v>
      </c>
      <c r="H61" s="13" t="s">
        <v>13</v>
      </c>
      <c r="I61" s="13">
        <v>2022</v>
      </c>
      <c r="J61" s="13">
        <v>2022</v>
      </c>
      <c r="K61" s="13" t="s">
        <v>92</v>
      </c>
      <c r="L61" s="13" t="s">
        <v>14</v>
      </c>
      <c r="M61" s="13">
        <v>30</v>
      </c>
      <c r="N61" s="14" t="s">
        <v>78</v>
      </c>
      <c r="O61" s="14" t="s">
        <v>194</v>
      </c>
      <c r="P61" s="15">
        <v>12475530</v>
      </c>
      <c r="Q61" s="15">
        <v>0</v>
      </c>
      <c r="R61" s="15">
        <v>0</v>
      </c>
      <c r="S61" s="15">
        <v>0</v>
      </c>
      <c r="T61" s="15">
        <v>0</v>
      </c>
      <c r="U61" s="15">
        <v>0</v>
      </c>
      <c r="V61" s="15">
        <v>0</v>
      </c>
      <c r="W61" s="19">
        <v>0</v>
      </c>
    </row>
    <row r="62" spans="1:23" ht="44.15" thickBot="1" x14ac:dyDescent="0.45">
      <c r="A62" s="12" t="s">
        <v>54</v>
      </c>
      <c r="B62" s="13">
        <v>14</v>
      </c>
      <c r="C62" s="14" t="s">
        <v>55</v>
      </c>
      <c r="D62" s="13">
        <v>177000</v>
      </c>
      <c r="E62" s="13">
        <v>154</v>
      </c>
      <c r="F62" s="14" t="s">
        <v>56</v>
      </c>
      <c r="G62" s="13" t="s">
        <v>91</v>
      </c>
      <c r="H62" s="13" t="s">
        <v>13</v>
      </c>
      <c r="I62" s="13">
        <v>2022</v>
      </c>
      <c r="J62" s="13">
        <v>2022</v>
      </c>
      <c r="K62" s="13" t="s">
        <v>92</v>
      </c>
      <c r="L62" s="13" t="s">
        <v>14</v>
      </c>
      <c r="M62" s="13">
        <v>30</v>
      </c>
      <c r="N62" s="14" t="s">
        <v>77</v>
      </c>
      <c r="O62" s="14" t="s">
        <v>195</v>
      </c>
      <c r="P62" s="15">
        <v>0</v>
      </c>
      <c r="Q62" s="15">
        <v>0</v>
      </c>
      <c r="R62" s="15">
        <v>2000000</v>
      </c>
      <c r="S62" s="15">
        <v>0</v>
      </c>
      <c r="T62" s="15">
        <v>0</v>
      </c>
      <c r="U62" s="15">
        <v>0</v>
      </c>
      <c r="V62" s="15">
        <v>0</v>
      </c>
      <c r="W62" s="19">
        <v>0</v>
      </c>
    </row>
    <row r="63" spans="1:23" ht="58.75" thickBot="1" x14ac:dyDescent="0.45">
      <c r="A63" s="12" t="s">
        <v>54</v>
      </c>
      <c r="B63" s="13">
        <v>14</v>
      </c>
      <c r="C63" s="14" t="s">
        <v>55</v>
      </c>
      <c r="D63" s="13">
        <v>177000</v>
      </c>
      <c r="E63" s="13">
        <v>154</v>
      </c>
      <c r="F63" s="14" t="s">
        <v>56</v>
      </c>
      <c r="G63" s="13" t="s">
        <v>91</v>
      </c>
      <c r="H63" s="13" t="s">
        <v>13</v>
      </c>
      <c r="I63" s="13">
        <v>2022</v>
      </c>
      <c r="J63" s="13">
        <v>2022</v>
      </c>
      <c r="K63" s="13" t="s">
        <v>92</v>
      </c>
      <c r="L63" s="13" t="s">
        <v>14</v>
      </c>
      <c r="M63" s="13">
        <v>30</v>
      </c>
      <c r="N63" s="14" t="s">
        <v>156</v>
      </c>
      <c r="O63" s="14" t="s">
        <v>242</v>
      </c>
      <c r="P63" s="15">
        <v>0</v>
      </c>
      <c r="Q63" s="15">
        <v>0</v>
      </c>
      <c r="R63" s="15">
        <v>0</v>
      </c>
      <c r="S63" s="15">
        <v>7500000</v>
      </c>
      <c r="T63" s="15">
        <v>0</v>
      </c>
      <c r="U63" s="15">
        <v>0</v>
      </c>
      <c r="V63" s="15">
        <v>0</v>
      </c>
      <c r="W63" s="19">
        <v>0</v>
      </c>
    </row>
    <row r="64" spans="1:23" ht="73.3" thickBot="1" x14ac:dyDescent="0.45">
      <c r="A64" s="12" t="s">
        <v>54</v>
      </c>
      <c r="B64" s="13">
        <v>14</v>
      </c>
      <c r="C64" s="14" t="s">
        <v>57</v>
      </c>
      <c r="D64" s="13">
        <v>181000</v>
      </c>
      <c r="E64" s="13">
        <v>501</v>
      </c>
      <c r="F64" s="14" t="s">
        <v>58</v>
      </c>
      <c r="G64" s="13" t="s">
        <v>91</v>
      </c>
      <c r="H64" s="13" t="s">
        <v>13</v>
      </c>
      <c r="I64" s="13">
        <v>2022</v>
      </c>
      <c r="J64" s="13">
        <v>2022</v>
      </c>
      <c r="K64" s="13" t="s">
        <v>92</v>
      </c>
      <c r="L64" s="13" t="s">
        <v>14</v>
      </c>
      <c r="M64" s="13">
        <v>30</v>
      </c>
      <c r="N64" s="14" t="s">
        <v>79</v>
      </c>
      <c r="O64" s="14" t="s">
        <v>243</v>
      </c>
      <c r="P64" s="15">
        <v>0</v>
      </c>
      <c r="Q64" s="15">
        <v>0</v>
      </c>
      <c r="R64" s="15">
        <v>35000000</v>
      </c>
      <c r="S64" s="15">
        <v>35000000</v>
      </c>
      <c r="T64" s="15">
        <v>0</v>
      </c>
      <c r="U64" s="15">
        <v>0</v>
      </c>
      <c r="V64" s="15">
        <v>0</v>
      </c>
      <c r="W64" s="19">
        <v>0</v>
      </c>
    </row>
    <row r="65" spans="1:23" ht="58.75" thickBot="1" x14ac:dyDescent="0.45">
      <c r="A65" s="12" t="s">
        <v>54</v>
      </c>
      <c r="B65" s="13">
        <v>14</v>
      </c>
      <c r="C65" s="14" t="s">
        <v>57</v>
      </c>
      <c r="D65" s="13">
        <v>181000</v>
      </c>
      <c r="E65" s="13">
        <v>501</v>
      </c>
      <c r="F65" s="14" t="s">
        <v>58</v>
      </c>
      <c r="G65" s="13" t="s">
        <v>91</v>
      </c>
      <c r="H65" s="13" t="s">
        <v>13</v>
      </c>
      <c r="I65" s="13">
        <v>2022</v>
      </c>
      <c r="J65" s="13">
        <v>2022</v>
      </c>
      <c r="K65" s="13" t="s">
        <v>92</v>
      </c>
      <c r="L65" s="13" t="s">
        <v>14</v>
      </c>
      <c r="M65" s="13">
        <v>30</v>
      </c>
      <c r="N65" s="14" t="s">
        <v>77</v>
      </c>
      <c r="O65" s="14" t="s">
        <v>196</v>
      </c>
      <c r="P65" s="15">
        <v>0</v>
      </c>
      <c r="Q65" s="15">
        <v>0</v>
      </c>
      <c r="R65" s="15">
        <v>5000000</v>
      </c>
      <c r="S65" s="15">
        <v>5000000</v>
      </c>
      <c r="T65" s="15">
        <v>0</v>
      </c>
      <c r="U65" s="15">
        <v>0</v>
      </c>
      <c r="V65" s="15">
        <v>0</v>
      </c>
      <c r="W65" s="19">
        <v>0</v>
      </c>
    </row>
    <row r="66" spans="1:23" ht="58.75" thickBot="1" x14ac:dyDescent="0.45">
      <c r="A66" s="12" t="s">
        <v>54</v>
      </c>
      <c r="B66" s="13">
        <v>14</v>
      </c>
      <c r="C66" s="14" t="s">
        <v>59</v>
      </c>
      <c r="D66" s="13">
        <v>183000</v>
      </c>
      <c r="E66" s="13">
        <v>407</v>
      </c>
      <c r="F66" s="14" t="s">
        <v>60</v>
      </c>
      <c r="G66" s="13" t="s">
        <v>91</v>
      </c>
      <c r="H66" s="13" t="s">
        <v>13</v>
      </c>
      <c r="I66" s="13">
        <v>2022</v>
      </c>
      <c r="J66" s="13">
        <v>2022</v>
      </c>
      <c r="K66" s="13" t="s">
        <v>92</v>
      </c>
      <c r="L66" s="13" t="s">
        <v>14</v>
      </c>
      <c r="M66" s="13">
        <v>30</v>
      </c>
      <c r="N66" s="14" t="s">
        <v>157</v>
      </c>
      <c r="O66" s="16" t="s">
        <v>244</v>
      </c>
      <c r="P66" s="14">
        <v>0</v>
      </c>
      <c r="Q66" s="14">
        <v>0</v>
      </c>
      <c r="R66" s="14">
        <v>192000000</v>
      </c>
      <c r="S66" s="14">
        <v>0</v>
      </c>
      <c r="T66" s="14">
        <v>0</v>
      </c>
      <c r="U66" s="14">
        <v>0</v>
      </c>
      <c r="V66" s="15">
        <v>0</v>
      </c>
      <c r="W66" s="19">
        <v>0</v>
      </c>
    </row>
    <row r="67" spans="1:23" ht="117" thickBot="1" x14ac:dyDescent="0.45">
      <c r="A67" s="12" t="s">
        <v>54</v>
      </c>
      <c r="B67" s="13">
        <v>14</v>
      </c>
      <c r="C67" s="14" t="s">
        <v>59</v>
      </c>
      <c r="D67" s="13">
        <v>183000</v>
      </c>
      <c r="E67" s="13">
        <v>407</v>
      </c>
      <c r="F67" s="14" t="s">
        <v>60</v>
      </c>
      <c r="G67" s="13" t="s">
        <v>91</v>
      </c>
      <c r="H67" s="13" t="s">
        <v>13</v>
      </c>
      <c r="I67" s="13">
        <v>2022</v>
      </c>
      <c r="J67" s="13">
        <v>2022</v>
      </c>
      <c r="K67" s="13" t="s">
        <v>92</v>
      </c>
      <c r="L67" s="13" t="s">
        <v>14</v>
      </c>
      <c r="M67" s="13">
        <v>30</v>
      </c>
      <c r="N67" s="14" t="s">
        <v>158</v>
      </c>
      <c r="O67" s="14" t="s">
        <v>245</v>
      </c>
      <c r="P67" s="15">
        <v>266000000</v>
      </c>
      <c r="Q67" s="15">
        <v>0</v>
      </c>
      <c r="R67" s="15">
        <v>166000000</v>
      </c>
      <c r="S67" s="15">
        <v>0</v>
      </c>
      <c r="T67" s="15">
        <v>0</v>
      </c>
      <c r="U67" s="15">
        <v>0</v>
      </c>
      <c r="V67" s="15">
        <v>0</v>
      </c>
      <c r="W67" s="19">
        <v>0</v>
      </c>
    </row>
    <row r="68" spans="1:23" ht="146.15" thickBot="1" x14ac:dyDescent="0.45">
      <c r="A68" s="12" t="s">
        <v>54</v>
      </c>
      <c r="B68" s="13">
        <v>14</v>
      </c>
      <c r="C68" s="14" t="s">
        <v>59</v>
      </c>
      <c r="D68" s="13">
        <v>183000</v>
      </c>
      <c r="E68" s="13">
        <v>407</v>
      </c>
      <c r="F68" s="14" t="s">
        <v>60</v>
      </c>
      <c r="G68" s="13" t="s">
        <v>91</v>
      </c>
      <c r="H68" s="13" t="s">
        <v>13</v>
      </c>
      <c r="I68" s="13">
        <v>2022</v>
      </c>
      <c r="J68" s="13">
        <v>2022</v>
      </c>
      <c r="K68" s="13" t="s">
        <v>92</v>
      </c>
      <c r="L68" s="13" t="s">
        <v>14</v>
      </c>
      <c r="M68" s="13">
        <v>30</v>
      </c>
      <c r="N68" s="14" t="s">
        <v>159</v>
      </c>
      <c r="O68" s="14" t="s">
        <v>254</v>
      </c>
      <c r="P68" s="15">
        <v>17000000</v>
      </c>
      <c r="Q68" s="15">
        <v>0</v>
      </c>
      <c r="R68" s="15">
        <v>0</v>
      </c>
      <c r="S68" s="15">
        <v>0</v>
      </c>
      <c r="T68" s="15">
        <v>0</v>
      </c>
      <c r="U68" s="15">
        <v>0</v>
      </c>
      <c r="V68" s="15">
        <v>0</v>
      </c>
      <c r="W68" s="19">
        <v>0</v>
      </c>
    </row>
    <row r="69" spans="1:23" ht="87.9" thickBot="1" x14ac:dyDescent="0.45">
      <c r="A69" s="12" t="s">
        <v>54</v>
      </c>
      <c r="B69" s="13">
        <v>14</v>
      </c>
      <c r="C69" s="14" t="s">
        <v>59</v>
      </c>
      <c r="D69" s="13">
        <v>183000</v>
      </c>
      <c r="E69" s="13">
        <v>407</v>
      </c>
      <c r="F69" s="14" t="s">
        <v>60</v>
      </c>
      <c r="G69" s="13" t="s">
        <v>91</v>
      </c>
      <c r="H69" s="13" t="s">
        <v>13</v>
      </c>
      <c r="I69" s="13">
        <v>2022</v>
      </c>
      <c r="J69" s="13">
        <v>2022</v>
      </c>
      <c r="K69" s="13" t="s">
        <v>92</v>
      </c>
      <c r="L69" s="13" t="s">
        <v>14</v>
      </c>
      <c r="M69" s="13">
        <v>30</v>
      </c>
      <c r="N69" s="14" t="s">
        <v>80</v>
      </c>
      <c r="O69" s="14" t="s">
        <v>246</v>
      </c>
      <c r="P69" s="15">
        <v>0</v>
      </c>
      <c r="Q69" s="15">
        <v>0</v>
      </c>
      <c r="R69" s="15">
        <v>70000000</v>
      </c>
      <c r="S69" s="15">
        <v>75000000</v>
      </c>
      <c r="T69" s="15">
        <v>0</v>
      </c>
      <c r="U69" s="15">
        <v>0</v>
      </c>
      <c r="V69" s="15">
        <v>0</v>
      </c>
      <c r="W69" s="19">
        <v>0</v>
      </c>
    </row>
    <row r="70" spans="1:23" ht="58.75" thickBot="1" x14ac:dyDescent="0.45">
      <c r="A70" s="12" t="s">
        <v>54</v>
      </c>
      <c r="B70" s="13">
        <v>14</v>
      </c>
      <c r="C70" s="14" t="s">
        <v>59</v>
      </c>
      <c r="D70" s="13">
        <v>183000</v>
      </c>
      <c r="E70" s="13">
        <v>407</v>
      </c>
      <c r="F70" s="14" t="s">
        <v>60</v>
      </c>
      <c r="G70" s="13" t="s">
        <v>91</v>
      </c>
      <c r="H70" s="13" t="s">
        <v>13</v>
      </c>
      <c r="I70" s="13">
        <v>2022</v>
      </c>
      <c r="J70" s="13">
        <v>2022</v>
      </c>
      <c r="K70" s="13" t="s">
        <v>92</v>
      </c>
      <c r="L70" s="13" t="s">
        <v>14</v>
      </c>
      <c r="M70" s="13">
        <v>30</v>
      </c>
      <c r="N70" s="14" t="s">
        <v>160</v>
      </c>
      <c r="O70" s="14" t="s">
        <v>197</v>
      </c>
      <c r="P70" s="15">
        <v>0</v>
      </c>
      <c r="Q70" s="15">
        <v>0</v>
      </c>
      <c r="R70" s="15">
        <v>70000000</v>
      </c>
      <c r="S70" s="15">
        <v>75000000</v>
      </c>
      <c r="T70" s="15">
        <v>0</v>
      </c>
      <c r="U70" s="15">
        <v>0</v>
      </c>
      <c r="V70" s="15">
        <v>0</v>
      </c>
      <c r="W70" s="19">
        <v>0</v>
      </c>
    </row>
    <row r="71" spans="1:23" ht="44.15" thickBot="1" x14ac:dyDescent="0.45">
      <c r="A71" s="12" t="s">
        <v>54</v>
      </c>
      <c r="B71" s="13">
        <v>14</v>
      </c>
      <c r="C71" s="14" t="s">
        <v>59</v>
      </c>
      <c r="D71" s="13">
        <v>183000</v>
      </c>
      <c r="E71" s="13">
        <v>407</v>
      </c>
      <c r="F71" s="14" t="s">
        <v>60</v>
      </c>
      <c r="G71" s="13" t="s">
        <v>91</v>
      </c>
      <c r="H71" s="13" t="s">
        <v>13</v>
      </c>
      <c r="I71" s="13">
        <v>2022</v>
      </c>
      <c r="J71" s="13">
        <v>2022</v>
      </c>
      <c r="K71" s="13" t="s">
        <v>92</v>
      </c>
      <c r="L71" s="13" t="s">
        <v>14</v>
      </c>
      <c r="M71" s="13">
        <v>30</v>
      </c>
      <c r="N71" s="14" t="s">
        <v>161</v>
      </c>
      <c r="O71" s="14" t="s">
        <v>247</v>
      </c>
      <c r="P71" s="15">
        <v>0</v>
      </c>
      <c r="Q71" s="15">
        <v>0</v>
      </c>
      <c r="R71" s="15">
        <v>120000000</v>
      </c>
      <c r="S71" s="15">
        <v>0</v>
      </c>
      <c r="T71" s="15">
        <v>0</v>
      </c>
      <c r="U71" s="15">
        <v>0</v>
      </c>
      <c r="V71" s="15">
        <v>0</v>
      </c>
      <c r="W71" s="19">
        <v>0</v>
      </c>
    </row>
    <row r="72" spans="1:23" ht="44.15" thickBot="1" x14ac:dyDescent="0.45">
      <c r="A72" s="12" t="s">
        <v>61</v>
      </c>
      <c r="B72" s="13">
        <v>15</v>
      </c>
      <c r="C72" s="14" t="s">
        <v>62</v>
      </c>
      <c r="D72" s="13">
        <v>183030</v>
      </c>
      <c r="E72" s="13">
        <v>912</v>
      </c>
      <c r="F72" s="14" t="s">
        <v>63</v>
      </c>
      <c r="G72" s="13" t="s">
        <v>91</v>
      </c>
      <c r="H72" s="13" t="s">
        <v>13</v>
      </c>
      <c r="I72" s="13">
        <v>2022</v>
      </c>
      <c r="J72" s="13">
        <v>2022</v>
      </c>
      <c r="K72" s="13" t="s">
        <v>92</v>
      </c>
      <c r="L72" s="13" t="s">
        <v>14</v>
      </c>
      <c r="M72" s="13">
        <v>30</v>
      </c>
      <c r="N72" s="14" t="s">
        <v>162</v>
      </c>
      <c r="O72" s="14" t="s">
        <v>248</v>
      </c>
      <c r="P72" s="15">
        <v>0</v>
      </c>
      <c r="Q72" s="15">
        <v>0</v>
      </c>
      <c r="R72" s="15">
        <v>4133183</v>
      </c>
      <c r="S72" s="15">
        <v>0</v>
      </c>
      <c r="T72" s="15">
        <v>0</v>
      </c>
      <c r="U72" s="15">
        <v>0</v>
      </c>
      <c r="V72" s="15">
        <v>0</v>
      </c>
      <c r="W72" s="19">
        <v>0</v>
      </c>
    </row>
    <row r="73" spans="1:23" ht="102.45" thickBot="1" x14ac:dyDescent="0.45">
      <c r="A73" s="12" t="s">
        <v>61</v>
      </c>
      <c r="B73" s="13">
        <v>15</v>
      </c>
      <c r="C73" s="14" t="s">
        <v>62</v>
      </c>
      <c r="D73" s="13">
        <v>183030</v>
      </c>
      <c r="E73" s="13">
        <v>912</v>
      </c>
      <c r="F73" s="14" t="s">
        <v>63</v>
      </c>
      <c r="G73" s="13" t="s">
        <v>91</v>
      </c>
      <c r="H73" s="13" t="s">
        <v>13</v>
      </c>
      <c r="I73" s="13">
        <v>2022</v>
      </c>
      <c r="J73" s="13">
        <v>2022</v>
      </c>
      <c r="K73" s="13" t="s">
        <v>92</v>
      </c>
      <c r="L73" s="13" t="s">
        <v>14</v>
      </c>
      <c r="M73" s="13">
        <v>30</v>
      </c>
      <c r="N73" s="14" t="s">
        <v>163</v>
      </c>
      <c r="O73" s="14" t="s">
        <v>255</v>
      </c>
      <c r="P73" s="15">
        <v>244314</v>
      </c>
      <c r="Q73" s="15">
        <v>0</v>
      </c>
      <c r="R73" s="15">
        <v>453726</v>
      </c>
      <c r="S73" s="15">
        <v>0</v>
      </c>
      <c r="T73" s="15">
        <v>0</v>
      </c>
      <c r="U73" s="15">
        <v>0</v>
      </c>
      <c r="V73" s="15">
        <v>0</v>
      </c>
      <c r="W73" s="19">
        <v>0</v>
      </c>
    </row>
    <row r="74" spans="1:23" ht="175.3" thickBot="1" x14ac:dyDescent="0.45">
      <c r="A74" s="12" t="s">
        <v>61</v>
      </c>
      <c r="B74" s="13">
        <v>15</v>
      </c>
      <c r="C74" s="14" t="s">
        <v>62</v>
      </c>
      <c r="D74" s="13">
        <v>183030</v>
      </c>
      <c r="E74" s="13">
        <v>912</v>
      </c>
      <c r="F74" s="14" t="s">
        <v>63</v>
      </c>
      <c r="G74" s="13" t="s">
        <v>91</v>
      </c>
      <c r="H74" s="13" t="s">
        <v>13</v>
      </c>
      <c r="I74" s="13">
        <v>2022</v>
      </c>
      <c r="J74" s="13">
        <v>2022</v>
      </c>
      <c r="K74" s="13" t="s">
        <v>92</v>
      </c>
      <c r="L74" s="13" t="s">
        <v>14</v>
      </c>
      <c r="M74" s="13">
        <v>30</v>
      </c>
      <c r="N74" s="14" t="s">
        <v>164</v>
      </c>
      <c r="O74" s="14" t="s">
        <v>249</v>
      </c>
      <c r="P74" s="15">
        <v>6462147</v>
      </c>
      <c r="Q74" s="15">
        <v>0</v>
      </c>
      <c r="R74" s="15">
        <v>12001133</v>
      </c>
      <c r="S74" s="15">
        <v>0</v>
      </c>
      <c r="T74" s="15">
        <v>0</v>
      </c>
      <c r="U74" s="15">
        <v>0</v>
      </c>
      <c r="V74" s="15">
        <v>0</v>
      </c>
      <c r="W74" s="19">
        <v>0</v>
      </c>
    </row>
    <row r="75" spans="1:23" ht="58.75" thickBot="1" x14ac:dyDescent="0.45">
      <c r="A75" s="12" t="s">
        <v>61</v>
      </c>
      <c r="B75" s="13">
        <v>15</v>
      </c>
      <c r="C75" s="14" t="s">
        <v>64</v>
      </c>
      <c r="D75" s="13">
        <v>183510</v>
      </c>
      <c r="E75" s="13">
        <v>123</v>
      </c>
      <c r="F75" s="14" t="s">
        <v>65</v>
      </c>
      <c r="G75" s="13" t="s">
        <v>91</v>
      </c>
      <c r="H75" s="13" t="s">
        <v>13</v>
      </c>
      <c r="I75" s="13">
        <v>2022</v>
      </c>
      <c r="J75" s="13">
        <v>2022</v>
      </c>
      <c r="K75" s="13" t="s">
        <v>92</v>
      </c>
      <c r="L75" s="13" t="s">
        <v>14</v>
      </c>
      <c r="M75" s="13">
        <v>30</v>
      </c>
      <c r="N75" s="14" t="s">
        <v>165</v>
      </c>
      <c r="O75" s="14" t="s">
        <v>259</v>
      </c>
      <c r="P75" s="15">
        <v>3000000</v>
      </c>
      <c r="Q75" s="15">
        <v>0</v>
      </c>
      <c r="R75" s="15">
        <v>9000000</v>
      </c>
      <c r="S75" s="15">
        <v>0</v>
      </c>
      <c r="T75" s="15">
        <v>0</v>
      </c>
      <c r="U75" s="15">
        <v>0</v>
      </c>
      <c r="V75" s="15">
        <v>0</v>
      </c>
      <c r="W75" s="19">
        <v>0</v>
      </c>
    </row>
    <row r="76" spans="1:23" ht="58.75" thickBot="1" x14ac:dyDescent="0.45">
      <c r="A76" s="12" t="s">
        <v>61</v>
      </c>
      <c r="B76" s="13">
        <v>15</v>
      </c>
      <c r="C76" s="14" t="s">
        <v>64</v>
      </c>
      <c r="D76" s="13">
        <v>183510</v>
      </c>
      <c r="E76" s="13">
        <v>123</v>
      </c>
      <c r="F76" s="14" t="s">
        <v>65</v>
      </c>
      <c r="G76" s="13" t="s">
        <v>91</v>
      </c>
      <c r="H76" s="13" t="s">
        <v>13</v>
      </c>
      <c r="I76" s="13">
        <v>2022</v>
      </c>
      <c r="J76" s="13">
        <v>2022</v>
      </c>
      <c r="K76" s="13" t="s">
        <v>92</v>
      </c>
      <c r="L76" s="13" t="s">
        <v>14</v>
      </c>
      <c r="M76" s="13">
        <v>30</v>
      </c>
      <c r="N76" s="14" t="s">
        <v>166</v>
      </c>
      <c r="O76" s="14" t="s">
        <v>198</v>
      </c>
      <c r="P76" s="15">
        <v>250000</v>
      </c>
      <c r="Q76" s="15">
        <v>250000</v>
      </c>
      <c r="R76" s="15">
        <v>0</v>
      </c>
      <c r="S76" s="15">
        <v>0</v>
      </c>
      <c r="T76" s="15">
        <v>0</v>
      </c>
      <c r="U76" s="15">
        <v>0</v>
      </c>
      <c r="V76" s="15">
        <v>0</v>
      </c>
      <c r="W76" s="19">
        <v>0</v>
      </c>
    </row>
    <row r="77" spans="1:23" ht="87.9" thickBot="1" x14ac:dyDescent="0.45">
      <c r="A77" s="12" t="s">
        <v>66</v>
      </c>
      <c r="B77" s="13">
        <v>16</v>
      </c>
      <c r="C77" s="14" t="s">
        <v>81</v>
      </c>
      <c r="D77" s="13">
        <v>185000</v>
      </c>
      <c r="E77" s="13">
        <v>949</v>
      </c>
      <c r="F77" s="14" t="s">
        <v>82</v>
      </c>
      <c r="G77" s="13" t="s">
        <v>91</v>
      </c>
      <c r="H77" s="13" t="s">
        <v>13</v>
      </c>
      <c r="I77" s="13">
        <v>2022</v>
      </c>
      <c r="J77" s="13">
        <v>2022</v>
      </c>
      <c r="K77" s="13" t="s">
        <v>92</v>
      </c>
      <c r="L77" s="13" t="s">
        <v>14</v>
      </c>
      <c r="M77" s="13">
        <v>30</v>
      </c>
      <c r="N77" s="14" t="s">
        <v>167</v>
      </c>
      <c r="O77" s="14" t="s">
        <v>257</v>
      </c>
      <c r="P77" s="15">
        <v>413948000</v>
      </c>
      <c r="Q77" s="15">
        <v>500000000</v>
      </c>
      <c r="R77" s="15">
        <v>10000000</v>
      </c>
      <c r="S77" s="15">
        <v>19266000</v>
      </c>
      <c r="T77" s="15">
        <v>0</v>
      </c>
      <c r="U77" s="15">
        <v>0</v>
      </c>
      <c r="V77" s="15">
        <v>0</v>
      </c>
      <c r="W77" s="19">
        <v>0</v>
      </c>
    </row>
    <row r="78" spans="1:23" ht="117" thickBot="1" x14ac:dyDescent="0.45">
      <c r="A78" s="12" t="s">
        <v>66</v>
      </c>
      <c r="B78" s="13">
        <v>16</v>
      </c>
      <c r="C78" s="14" t="s">
        <v>81</v>
      </c>
      <c r="D78" s="13">
        <v>185000</v>
      </c>
      <c r="E78" s="13">
        <v>949</v>
      </c>
      <c r="F78" s="14" t="s">
        <v>82</v>
      </c>
      <c r="G78" s="13" t="s">
        <v>91</v>
      </c>
      <c r="H78" s="13" t="s">
        <v>13</v>
      </c>
      <c r="I78" s="13">
        <v>2022</v>
      </c>
      <c r="J78" s="13">
        <v>2022</v>
      </c>
      <c r="K78" s="13" t="s">
        <v>92</v>
      </c>
      <c r="L78" s="13" t="s">
        <v>14</v>
      </c>
      <c r="M78" s="13">
        <v>30</v>
      </c>
      <c r="N78" s="14" t="s">
        <v>168</v>
      </c>
      <c r="O78" s="14" t="s">
        <v>258</v>
      </c>
      <c r="P78" s="15">
        <v>111700000</v>
      </c>
      <c r="Q78" s="15">
        <v>0</v>
      </c>
      <c r="R78" s="15">
        <v>0</v>
      </c>
      <c r="S78" s="15">
        <v>0</v>
      </c>
      <c r="T78" s="15">
        <v>0</v>
      </c>
      <c r="U78" s="15">
        <v>0</v>
      </c>
      <c r="V78" s="15">
        <v>0</v>
      </c>
      <c r="W78" s="19">
        <v>0</v>
      </c>
    </row>
    <row r="79" spans="1:23" ht="102.45" thickBot="1" x14ac:dyDescent="0.45">
      <c r="A79" s="12" t="s">
        <v>66</v>
      </c>
      <c r="B79" s="13">
        <v>16</v>
      </c>
      <c r="C79" s="14" t="s">
        <v>81</v>
      </c>
      <c r="D79" s="13">
        <v>185000</v>
      </c>
      <c r="E79" s="13">
        <v>949</v>
      </c>
      <c r="F79" s="14" t="s">
        <v>82</v>
      </c>
      <c r="G79" s="13" t="s">
        <v>91</v>
      </c>
      <c r="H79" s="13" t="s">
        <v>13</v>
      </c>
      <c r="I79" s="13">
        <v>2022</v>
      </c>
      <c r="J79" s="13">
        <v>2022</v>
      </c>
      <c r="K79" s="13" t="s">
        <v>92</v>
      </c>
      <c r="L79" s="13" t="s">
        <v>14</v>
      </c>
      <c r="M79" s="13">
        <v>30</v>
      </c>
      <c r="N79" s="14" t="s">
        <v>169</v>
      </c>
      <c r="O79" s="14" t="s">
        <v>199</v>
      </c>
      <c r="P79" s="15">
        <v>177000000</v>
      </c>
      <c r="Q79" s="15">
        <v>177000000</v>
      </c>
      <c r="R79" s="15">
        <v>0</v>
      </c>
      <c r="S79" s="15">
        <v>0</v>
      </c>
      <c r="T79" s="15">
        <v>0</v>
      </c>
      <c r="U79" s="15">
        <v>0</v>
      </c>
      <c r="V79" s="15">
        <v>0</v>
      </c>
      <c r="W79" s="19">
        <v>0</v>
      </c>
    </row>
    <row r="80" spans="1:23" ht="58.75" thickBot="1" x14ac:dyDescent="0.45">
      <c r="A80" s="12" t="s">
        <v>66</v>
      </c>
      <c r="B80" s="13">
        <v>16</v>
      </c>
      <c r="C80" s="14" t="s">
        <v>81</v>
      </c>
      <c r="D80" s="13">
        <v>185000</v>
      </c>
      <c r="E80" s="13">
        <v>949</v>
      </c>
      <c r="F80" s="14" t="s">
        <v>82</v>
      </c>
      <c r="G80" s="13" t="s">
        <v>91</v>
      </c>
      <c r="H80" s="13" t="s">
        <v>13</v>
      </c>
      <c r="I80" s="13">
        <v>2022</v>
      </c>
      <c r="J80" s="13">
        <v>2022</v>
      </c>
      <c r="K80" s="13" t="s">
        <v>92</v>
      </c>
      <c r="L80" s="13" t="s">
        <v>14</v>
      </c>
      <c r="M80" s="13">
        <v>30</v>
      </c>
      <c r="N80" s="14" t="s">
        <v>83</v>
      </c>
      <c r="O80" s="14" t="s">
        <v>200</v>
      </c>
      <c r="P80" s="15">
        <v>31035000</v>
      </c>
      <c r="Q80" s="15">
        <v>0</v>
      </c>
      <c r="R80" s="15">
        <v>0</v>
      </c>
      <c r="S80" s="15">
        <v>0</v>
      </c>
      <c r="T80" s="15">
        <v>0</v>
      </c>
      <c r="U80" s="15">
        <v>0</v>
      </c>
      <c r="V80" s="15">
        <v>0</v>
      </c>
      <c r="W80" s="19">
        <v>0</v>
      </c>
    </row>
    <row r="81" spans="1:23" ht="87.9" thickBot="1" x14ac:dyDescent="0.45">
      <c r="A81" s="12" t="s">
        <v>66</v>
      </c>
      <c r="B81" s="13">
        <v>16</v>
      </c>
      <c r="C81" s="14" t="s">
        <v>81</v>
      </c>
      <c r="D81" s="13">
        <v>185000</v>
      </c>
      <c r="E81" s="13">
        <v>949</v>
      </c>
      <c r="F81" s="14" t="s">
        <v>82</v>
      </c>
      <c r="G81" s="13" t="s">
        <v>91</v>
      </c>
      <c r="H81" s="13" t="s">
        <v>13</v>
      </c>
      <c r="I81" s="13">
        <v>2022</v>
      </c>
      <c r="J81" s="13">
        <v>2022</v>
      </c>
      <c r="K81" s="13" t="s">
        <v>92</v>
      </c>
      <c r="L81" s="13" t="s">
        <v>14</v>
      </c>
      <c r="M81" s="13">
        <v>30</v>
      </c>
      <c r="N81" s="14" t="s">
        <v>84</v>
      </c>
      <c r="O81" s="14" t="s">
        <v>201</v>
      </c>
      <c r="P81" s="15">
        <v>76282000</v>
      </c>
      <c r="Q81" s="15">
        <v>0</v>
      </c>
      <c r="R81" s="15">
        <v>1533000</v>
      </c>
      <c r="S81" s="15">
        <v>0</v>
      </c>
      <c r="T81" s="15">
        <v>0</v>
      </c>
      <c r="U81" s="15">
        <v>0</v>
      </c>
      <c r="V81" s="15">
        <v>0</v>
      </c>
      <c r="W81" s="19">
        <v>0</v>
      </c>
    </row>
    <row r="82" spans="1:23" ht="58.75" thickBot="1" x14ac:dyDescent="0.45">
      <c r="A82" s="12" t="s">
        <v>66</v>
      </c>
      <c r="B82" s="13">
        <v>16</v>
      </c>
      <c r="C82" s="14" t="s">
        <v>81</v>
      </c>
      <c r="D82" s="13">
        <v>185000</v>
      </c>
      <c r="E82" s="13">
        <v>949</v>
      </c>
      <c r="F82" s="14" t="s">
        <v>82</v>
      </c>
      <c r="G82" s="13" t="s">
        <v>91</v>
      </c>
      <c r="H82" s="13" t="s">
        <v>13</v>
      </c>
      <c r="I82" s="13">
        <v>2022</v>
      </c>
      <c r="J82" s="13">
        <v>2022</v>
      </c>
      <c r="K82" s="13" t="s">
        <v>92</v>
      </c>
      <c r="L82" s="13" t="s">
        <v>14</v>
      </c>
      <c r="M82" s="13">
        <v>30</v>
      </c>
      <c r="N82" s="14" t="s">
        <v>170</v>
      </c>
      <c r="O82" s="14" t="s">
        <v>202</v>
      </c>
      <c r="P82" s="15">
        <v>100000000</v>
      </c>
      <c r="Q82" s="15">
        <v>0</v>
      </c>
      <c r="R82" s="15">
        <v>0</v>
      </c>
      <c r="S82" s="15">
        <v>0</v>
      </c>
      <c r="T82" s="15">
        <v>0</v>
      </c>
      <c r="U82" s="15">
        <v>0</v>
      </c>
      <c r="V82" s="15">
        <v>0</v>
      </c>
      <c r="W82" s="19">
        <v>0</v>
      </c>
    </row>
    <row r="83" spans="1:23" ht="29.6" thickBot="1" x14ac:dyDescent="0.45">
      <c r="A83" s="12" t="s">
        <v>66</v>
      </c>
      <c r="B83" s="13">
        <v>16</v>
      </c>
      <c r="C83" s="14" t="s">
        <v>81</v>
      </c>
      <c r="D83" s="13">
        <v>185000</v>
      </c>
      <c r="E83" s="13">
        <v>949</v>
      </c>
      <c r="F83" s="14" t="s">
        <v>82</v>
      </c>
      <c r="G83" s="13" t="s">
        <v>91</v>
      </c>
      <c r="H83" s="13" t="s">
        <v>13</v>
      </c>
      <c r="I83" s="13">
        <v>2022</v>
      </c>
      <c r="J83" s="13">
        <v>2022</v>
      </c>
      <c r="K83" s="13" t="s">
        <v>92</v>
      </c>
      <c r="L83" s="13" t="s">
        <v>14</v>
      </c>
      <c r="M83" s="13">
        <v>30</v>
      </c>
      <c r="N83" s="14" t="s">
        <v>171</v>
      </c>
      <c r="O83" s="14" t="s">
        <v>203</v>
      </c>
      <c r="P83" s="15">
        <v>0</v>
      </c>
      <c r="Q83" s="15">
        <v>0</v>
      </c>
      <c r="R83" s="15">
        <v>0</v>
      </c>
      <c r="S83" s="15">
        <v>0</v>
      </c>
      <c r="T83" s="15">
        <v>0</v>
      </c>
      <c r="U83" s="15">
        <v>0</v>
      </c>
      <c r="V83" s="15">
        <v>0</v>
      </c>
      <c r="W83" s="19">
        <v>0</v>
      </c>
    </row>
    <row r="84" spans="1:23" ht="58.75" thickBot="1" x14ac:dyDescent="0.45">
      <c r="A84" s="12" t="s">
        <v>66</v>
      </c>
      <c r="B84" s="13">
        <v>16</v>
      </c>
      <c r="C84" s="14" t="s">
        <v>81</v>
      </c>
      <c r="D84" s="13">
        <v>185000</v>
      </c>
      <c r="E84" s="13">
        <v>949</v>
      </c>
      <c r="F84" s="14" t="s">
        <v>82</v>
      </c>
      <c r="G84" s="13" t="s">
        <v>91</v>
      </c>
      <c r="H84" s="13" t="s">
        <v>13</v>
      </c>
      <c r="I84" s="13">
        <v>2022</v>
      </c>
      <c r="J84" s="13">
        <v>2022</v>
      </c>
      <c r="K84" s="13" t="s">
        <v>92</v>
      </c>
      <c r="L84" s="13" t="s">
        <v>14</v>
      </c>
      <c r="M84" s="13">
        <v>30</v>
      </c>
      <c r="N84" s="14" t="s">
        <v>85</v>
      </c>
      <c r="O84" s="14" t="s">
        <v>204</v>
      </c>
      <c r="P84" s="15">
        <v>50000000</v>
      </c>
      <c r="Q84" s="15">
        <v>50000000</v>
      </c>
      <c r="R84" s="15">
        <v>0</v>
      </c>
      <c r="S84" s="15">
        <v>0</v>
      </c>
      <c r="T84" s="15">
        <v>0</v>
      </c>
      <c r="U84" s="15">
        <v>0</v>
      </c>
      <c r="V84" s="15">
        <v>0</v>
      </c>
      <c r="W84" s="19">
        <v>0</v>
      </c>
    </row>
    <row r="85" spans="1:23" ht="87.9" thickBot="1" x14ac:dyDescent="0.45">
      <c r="A85" s="12" t="s">
        <v>66</v>
      </c>
      <c r="B85" s="13">
        <v>16</v>
      </c>
      <c r="C85" s="14" t="s">
        <v>81</v>
      </c>
      <c r="D85" s="13">
        <v>185000</v>
      </c>
      <c r="E85" s="13">
        <v>949</v>
      </c>
      <c r="F85" s="14" t="s">
        <v>82</v>
      </c>
      <c r="G85" s="13" t="s">
        <v>91</v>
      </c>
      <c r="H85" s="13" t="s">
        <v>13</v>
      </c>
      <c r="I85" s="13">
        <v>2022</v>
      </c>
      <c r="J85" s="13">
        <v>2022</v>
      </c>
      <c r="K85" s="13" t="s">
        <v>92</v>
      </c>
      <c r="L85" s="13" t="s">
        <v>14</v>
      </c>
      <c r="M85" s="13">
        <v>30</v>
      </c>
      <c r="N85" s="14" t="s">
        <v>172</v>
      </c>
      <c r="O85" s="14" t="s">
        <v>260</v>
      </c>
      <c r="P85" s="15">
        <v>3400000</v>
      </c>
      <c r="Q85" s="15">
        <v>0</v>
      </c>
      <c r="R85" s="15">
        <v>0</v>
      </c>
      <c r="S85" s="15">
        <v>0</v>
      </c>
      <c r="T85" s="15">
        <v>0</v>
      </c>
      <c r="U85" s="15">
        <v>0</v>
      </c>
      <c r="V85" s="15">
        <v>0</v>
      </c>
      <c r="W85" s="19">
        <v>0</v>
      </c>
    </row>
    <row r="86" spans="1:23" ht="58.75" thickBot="1" x14ac:dyDescent="0.45">
      <c r="A86" s="12" t="s">
        <v>66</v>
      </c>
      <c r="B86" s="13">
        <v>16</v>
      </c>
      <c r="C86" s="14" t="s">
        <v>81</v>
      </c>
      <c r="D86" s="13">
        <v>185000</v>
      </c>
      <c r="E86" s="13">
        <v>949</v>
      </c>
      <c r="F86" s="14" t="s">
        <v>82</v>
      </c>
      <c r="G86" s="13" t="s">
        <v>91</v>
      </c>
      <c r="H86" s="13" t="s">
        <v>13</v>
      </c>
      <c r="I86" s="13">
        <v>2022</v>
      </c>
      <c r="J86" s="13">
        <v>2022</v>
      </c>
      <c r="K86" s="13" t="s">
        <v>92</v>
      </c>
      <c r="L86" s="13" t="s">
        <v>14</v>
      </c>
      <c r="M86" s="13">
        <v>30</v>
      </c>
      <c r="N86" s="14" t="s">
        <v>173</v>
      </c>
      <c r="O86" s="14" t="s">
        <v>205</v>
      </c>
      <c r="P86" s="15">
        <v>16600000</v>
      </c>
      <c r="Q86" s="15">
        <v>0</v>
      </c>
      <c r="R86" s="15">
        <v>0</v>
      </c>
      <c r="S86" s="15">
        <v>0</v>
      </c>
      <c r="T86" s="15">
        <v>0</v>
      </c>
      <c r="U86" s="15">
        <v>0</v>
      </c>
      <c r="V86" s="15">
        <v>0</v>
      </c>
      <c r="W86" s="19">
        <v>0</v>
      </c>
    </row>
    <row r="87" spans="1:23" ht="58.75" thickBot="1" x14ac:dyDescent="0.45">
      <c r="A87" s="12" t="s">
        <v>66</v>
      </c>
      <c r="B87" s="13">
        <v>16</v>
      </c>
      <c r="C87" s="14" t="s">
        <v>81</v>
      </c>
      <c r="D87" s="13">
        <v>185000</v>
      </c>
      <c r="E87" s="13">
        <v>949</v>
      </c>
      <c r="F87" s="14" t="s">
        <v>82</v>
      </c>
      <c r="G87" s="13" t="s">
        <v>91</v>
      </c>
      <c r="H87" s="13" t="s">
        <v>13</v>
      </c>
      <c r="I87" s="13">
        <v>2022</v>
      </c>
      <c r="J87" s="13">
        <v>2022</v>
      </c>
      <c r="K87" s="13" t="s">
        <v>92</v>
      </c>
      <c r="L87" s="13" t="s">
        <v>14</v>
      </c>
      <c r="M87" s="13">
        <v>30</v>
      </c>
      <c r="N87" s="14" t="s">
        <v>86</v>
      </c>
      <c r="O87" s="14" t="s">
        <v>250</v>
      </c>
      <c r="P87" s="15">
        <v>18500000</v>
      </c>
      <c r="Q87" s="15">
        <v>14400000</v>
      </c>
      <c r="R87" s="15">
        <v>0</v>
      </c>
      <c r="S87" s="15">
        <v>0</v>
      </c>
      <c r="T87" s="15">
        <v>0</v>
      </c>
      <c r="U87" s="15">
        <v>0</v>
      </c>
      <c r="V87" s="15">
        <v>0</v>
      </c>
      <c r="W87" s="19">
        <v>0</v>
      </c>
    </row>
    <row r="88" spans="1:23" ht="58.75" thickBot="1" x14ac:dyDescent="0.45">
      <c r="A88" s="12" t="s">
        <v>67</v>
      </c>
      <c r="B88" s="13">
        <v>17</v>
      </c>
      <c r="C88" s="14" t="s">
        <v>174</v>
      </c>
      <c r="D88" s="13">
        <v>191000</v>
      </c>
      <c r="E88" s="13">
        <v>191</v>
      </c>
      <c r="F88" s="14" t="s">
        <v>175</v>
      </c>
      <c r="G88" s="13" t="s">
        <v>91</v>
      </c>
      <c r="H88" s="13" t="s">
        <v>13</v>
      </c>
      <c r="I88" s="13">
        <v>2022</v>
      </c>
      <c r="J88" s="13">
        <v>2022</v>
      </c>
      <c r="K88" s="13" t="s">
        <v>92</v>
      </c>
      <c r="L88" s="13" t="s">
        <v>14</v>
      </c>
      <c r="M88" s="13">
        <v>30</v>
      </c>
      <c r="N88" s="14" t="s">
        <v>77</v>
      </c>
      <c r="O88" s="14" t="s">
        <v>206</v>
      </c>
      <c r="P88" s="15">
        <v>0</v>
      </c>
      <c r="Q88" s="15">
        <v>0</v>
      </c>
      <c r="R88" s="15">
        <v>1200000</v>
      </c>
      <c r="S88" s="15">
        <v>0</v>
      </c>
      <c r="T88" s="15">
        <v>0</v>
      </c>
      <c r="U88" s="15">
        <v>0</v>
      </c>
      <c r="V88" s="15">
        <v>0</v>
      </c>
      <c r="W88" s="19">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pane ySplit="4" topLeftCell="A5" activePane="bottomLeft" state="frozen"/>
      <selection pane="bottomLeft" activeCell="D3" sqref="D3"/>
    </sheetView>
  </sheetViews>
  <sheetFormatPr defaultRowHeight="14.6" x14ac:dyDescent="0.4"/>
  <cols>
    <col min="5" max="6" width="15.15234375" bestFit="1" customWidth="1"/>
    <col min="7" max="8" width="15.07421875" bestFit="1" customWidth="1"/>
    <col min="9" max="12" width="14.84375" customWidth="1"/>
  </cols>
  <sheetData>
    <row r="1" spans="1:12" x14ac:dyDescent="0.4">
      <c r="A1" s="2" t="s">
        <v>90</v>
      </c>
    </row>
    <row r="2" spans="1:12" x14ac:dyDescent="0.4">
      <c r="A2" s="5" t="s">
        <v>69</v>
      </c>
    </row>
    <row r="3" spans="1:12" ht="29.15" x14ac:dyDescent="0.4">
      <c r="A3" s="2"/>
      <c r="E3" s="18" t="s">
        <v>269</v>
      </c>
      <c r="F3" s="18" t="s">
        <v>270</v>
      </c>
      <c r="G3" s="18" t="s">
        <v>271</v>
      </c>
      <c r="H3" s="18" t="s">
        <v>272</v>
      </c>
      <c r="I3" s="18" t="s">
        <v>273</v>
      </c>
      <c r="J3" s="18" t="s">
        <v>274</v>
      </c>
      <c r="K3" s="18" t="s">
        <v>275</v>
      </c>
      <c r="L3" s="18" t="s">
        <v>276</v>
      </c>
    </row>
    <row r="4" spans="1:12" x14ac:dyDescent="0.4">
      <c r="D4" s="6" t="s">
        <v>70</v>
      </c>
      <c r="E4" s="7">
        <f>SUBTOTAL(109,TblCapSummary[FY 2023 GF])</f>
        <v>1783045935</v>
      </c>
      <c r="F4" s="7">
        <f>SUBTOTAL(109,TblCapSummary[FY 2024 GF])</f>
        <v>761650000</v>
      </c>
      <c r="G4" s="7">
        <f>SUBTOTAL(109,TblCapSummary[FY 2023 NGF])</f>
        <v>766989221</v>
      </c>
      <c r="H4" s="7">
        <f>SUBTOTAL(109,TblCapSummary[FY 2024 NGF])</f>
        <v>221766000</v>
      </c>
      <c r="I4" s="7">
        <f>SUBTOTAL(109,TblCapSummary[FY 2023 State Supported Debt Financing])</f>
        <v>0</v>
      </c>
      <c r="J4" s="7">
        <f>SUBTOTAL(109,TblCapSummary[FY 2024 State Supported Debt Financing])</f>
        <v>0</v>
      </c>
      <c r="K4" s="7">
        <f>SUBTOTAL(109,TblCapSummary[FY 2023 Other Debt Financing])</f>
        <v>157296000</v>
      </c>
      <c r="L4" s="7">
        <f>SUBTOTAL(109,TblCapSummary[FY 2024 Other Debt Financing])</f>
        <v>0</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2022-2024 Capital Summary</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2021-12-10T18:21:32Z</dcterms:modified>
</cp:coreProperties>
</file>