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filterPrivacy="1"/>
  <xr:revisionPtr revIDLastSave="0" documentId="13_ncr:1_{F6E8944A-0180-46D1-A5B2-9B143E4E43EA}" xr6:coauthVersionLast="47" xr6:coauthVersionMax="47" xr10:uidLastSave="{00000000-0000-0000-0000-000000000000}"/>
  <bookViews>
    <workbookView xWindow="-28920" yWindow="-120" windowWidth="29040" windowHeight="17520" activeTab="1" xr2:uid="{00000000-000D-0000-FFFF-FFFF00000000}"/>
  </bookViews>
  <sheets>
    <sheet name="Filters" sheetId="2" r:id="rId1"/>
    <sheet name="Capital Amendments" sheetId="4" r:id="rId2"/>
  </sheets>
  <definedNames>
    <definedName name="_xlnm.Print_Area" localSheetId="1">'Capital Amendments'!$B$1:$Q$47</definedName>
    <definedName name="_xlnm.Print_Titles" localSheetId="1">'Capital Amendments'!$1:$4</definedName>
    <definedName name="Slicer_Agency">#N/A</definedName>
    <definedName name="Slicer_Secretarial_Area">#N/A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2" l="1"/>
  <c r="I4" i="2"/>
  <c r="P3" i="4"/>
  <c r="Q3" i="4"/>
  <c r="H4" i="2"/>
  <c r="G4" i="2"/>
  <c r="F4" i="2"/>
  <c r="E4" i="2"/>
  <c r="M3" i="4"/>
  <c r="N3" i="4"/>
  <c r="O3" i="4"/>
  <c r="L3" i="4"/>
</calcChain>
</file>

<file path=xl/sharedStrings.xml><?xml version="1.0" encoding="utf-8"?>
<sst xmlns="http://schemas.openxmlformats.org/spreadsheetml/2006/main" count="320" uniqueCount="168">
  <si>
    <t>Secretarial Area</t>
  </si>
  <si>
    <t>Sec Area Sort</t>
  </si>
  <si>
    <t>Agency</t>
  </si>
  <si>
    <t>Agency Title</t>
  </si>
  <si>
    <t>Type</t>
  </si>
  <si>
    <t>Type Sort</t>
  </si>
  <si>
    <t>Title</t>
  </si>
  <si>
    <t>Description</t>
  </si>
  <si>
    <t>Administration</t>
  </si>
  <si>
    <t>Agriculture and Forestry</t>
  </si>
  <si>
    <t>Education</t>
  </si>
  <si>
    <t>Department of Behavioral Health and Developmental Services</t>
  </si>
  <si>
    <t>Department of Wildlife Resources</t>
  </si>
  <si>
    <t>Public Safety and Homeland Security</t>
  </si>
  <si>
    <t>Department of Corrections</t>
  </si>
  <si>
    <t>Transportation</t>
  </si>
  <si>
    <t>Department of Transportation</t>
  </si>
  <si>
    <t>Central Appropriations</t>
  </si>
  <si>
    <t>See Filter Instructions Below</t>
  </si>
  <si>
    <t>Total, Filtered Records:</t>
  </si>
  <si>
    <t>Agy Code</t>
  </si>
  <si>
    <t>Agy Sort</t>
  </si>
  <si>
    <t>Introduced Budget Non-Technical Changes</t>
  </si>
  <si>
    <t>100008000</t>
  </si>
  <si>
    <t>Department of General Services</t>
  </si>
  <si>
    <t>Department of General Services (194)</t>
  </si>
  <si>
    <t>100021200</t>
  </si>
  <si>
    <t>Virginia Community College System</t>
  </si>
  <si>
    <t>Virginia Community College System (260)</t>
  </si>
  <si>
    <t>100022300</t>
  </si>
  <si>
    <t>Virginia Polytechnic Institute and State University</t>
  </si>
  <si>
    <t>Virginia Polytechnic Institute and State University (208)</t>
  </si>
  <si>
    <t>Health &amp; Human Resources</t>
  </si>
  <si>
    <t>100030900</t>
  </si>
  <si>
    <t>Department of Behavioral Health and Developmental Services (720)</t>
  </si>
  <si>
    <t>Natural and Historic Resources</t>
  </si>
  <si>
    <t>100037400</t>
  </si>
  <si>
    <t>Department of Conservation and Recreation</t>
  </si>
  <si>
    <t>Department of Conservation and Recreation (199)</t>
  </si>
  <si>
    <t>100038200</t>
  </si>
  <si>
    <t>Department of Wildlife Resources (403)</t>
  </si>
  <si>
    <t>100039800</t>
  </si>
  <si>
    <t>Department of Corrections (799)</t>
  </si>
  <si>
    <t>100042300</t>
  </si>
  <si>
    <t>Department of Juvenile Justice</t>
  </si>
  <si>
    <t>Department of Juvenile Justice (777)</t>
  </si>
  <si>
    <t>100045000</t>
  </si>
  <si>
    <t>Department of Transportation (501)</t>
  </si>
  <si>
    <t>Veterans and Defense Affairs</t>
  </si>
  <si>
    <t>100046900</t>
  </si>
  <si>
    <t>Department of Veterans Services</t>
  </si>
  <si>
    <t>Department of Veterans Services (912)</t>
  </si>
  <si>
    <t>GF FY 2023</t>
  </si>
  <si>
    <t>GF FY 2024</t>
  </si>
  <si>
    <t>NGF FY 2023</t>
  </si>
  <si>
    <t>NGF FY 2024</t>
  </si>
  <si>
    <t>2023 GF Dollars</t>
  </si>
  <si>
    <t>2024 GF Dollars</t>
  </si>
  <si>
    <t>2023 NGF Dollars</t>
  </si>
  <si>
    <t>2024 NGF Dollars</t>
  </si>
  <si>
    <t>HB 1400 /SB 800 Introduced Capital Amendments (2023 Session)</t>
  </si>
  <si>
    <t>Bonds FY 2023</t>
  </si>
  <si>
    <t>Bonds FY 2024</t>
  </si>
  <si>
    <t>Construct Commonwealth Courts Building</t>
  </si>
  <si>
    <t xml:space="preserve">Provides general fund appropriation to demolish sections of the existing Pocahontas Building to construct the new Supreme Court building. This amendment also provides funding for working drawings for this project._x000D_
_x000D_
</t>
  </si>
  <si>
    <t>Provide funding for site stabilization at 7th and Main Street office building</t>
  </si>
  <si>
    <t xml:space="preserve">Provides additional funding for site stabilization after the demolition of the existing building, including asbestos and lead abatement._x000D_
_x000D_
</t>
  </si>
  <si>
    <t>Provide funds to property in Clarke County</t>
  </si>
  <si>
    <t xml:space="preserve">Provides general fund appropriation to make improvements to parcel 27-a-10-a in Clarke County and then transfer the property at fair market value to Clarke County._x000D_
_x000D_
</t>
  </si>
  <si>
    <t>Provide supplemental funding for fire alarm replacement at mental health facilities</t>
  </si>
  <si>
    <t xml:space="preserve">Provides supplemental funding for fire alarm replacement at Department of Behavioral Health and Developmental Services facilities._x000D_
_x000D_
</t>
  </si>
  <si>
    <t>100010800</t>
  </si>
  <si>
    <t>Department of Forestry</t>
  </si>
  <si>
    <t>Department of Forestry (411)</t>
  </si>
  <si>
    <t>Acquire Tharpe Tract to expand Charlotte State Forest</t>
  </si>
  <si>
    <t xml:space="preserve">Provides appropriation to purchase the Tharpe Tract of land, which is adjacent to the Charlotte State Forest, through a combination of federal grants and existing nongeneral fund resources._x000D_
_x000D_
</t>
  </si>
  <si>
    <t>100015200</t>
  </si>
  <si>
    <t>The College of William and Mary in Virginia</t>
  </si>
  <si>
    <t>The College of William and Mary in Virginia (204)</t>
  </si>
  <si>
    <t>Improve Auxiliary Facilities</t>
  </si>
  <si>
    <t xml:space="preserve">Provides appropriation for improvements to the institution's auxiliary services facilities (dining, parking, recreation, student services, etc.) and associated administrative facilities. The project will be funded from the issuance of 9(d) revenue bonds._x000D_
_x000D_
</t>
  </si>
  <si>
    <t>Renovate Historic Campus</t>
  </si>
  <si>
    <t xml:space="preserve">Provides funding to make necessary repairs to the historic campus of William and Mary._x000D_
_x000D_
</t>
  </si>
  <si>
    <t>100017900</t>
  </si>
  <si>
    <t>Old Dominion University</t>
  </si>
  <si>
    <t>Old Dominion University (221)</t>
  </si>
  <si>
    <t>Address Deferred Maintenance</t>
  </si>
  <si>
    <t xml:space="preserve">
Establishes an umbrella project to address immediate and ongoing maintenance within Auxiliary and Educational and General buildings. The project will be funded by Auxiliary and Educational and General reserves and one-time funding allocations. 
</t>
  </si>
  <si>
    <t>Renovate Baseball Stadium</t>
  </si>
  <si>
    <t xml:space="preserve">Provides appropriation for improvements to the university's baseball stadium. ODU will fund this project through private donations and 9(d) revenue bonds._x000D_
_x000D_
</t>
  </si>
  <si>
    <t>Upgrade ADA Accessibility, Tidewater Community College</t>
  </si>
  <si>
    <t xml:space="preserve">Provides additional funding and nongeneral fund appropriation for corrective actions to address identified accessibility deficiencies at multiple locations at Tidewater Community College._x000D_
_x000D_
</t>
  </si>
  <si>
    <t>Expand Virginia Tech-Carilion School of Medicine and Fralin Biomedical Research Institute</t>
  </si>
  <si>
    <t xml:space="preserve">Provides appropriation for detailed planning of an expansion building for the school of medicine and the renovation of vacated space to create research laboratory and computation/data analytics capacity for the Fralin Biomedical Research Institute._x000D_
_x000D_
</t>
  </si>
  <si>
    <t>Improve Building Envelopes</t>
  </si>
  <si>
    <t xml:space="preserve">Provides appropriation to support maintenance reserve-type work to Lane Stadium, Hahn Hall, Torgersen Hall, and the Inn at Virginia Tech. These four buildings require a construction contractor due to complexity and/or the height of the structures. The 9(d) debt issued for the project will be serviced by university nongeneral fund revenues._x000D_
_x000D_
</t>
  </si>
  <si>
    <t>Improve safety and security at Eastern State Hospital</t>
  </si>
  <si>
    <t xml:space="preserve">Provides funds for renovations at Eastern State Hospital in order to increase safety and security for patients, staff, and the community._x000D_
_x000D_
</t>
  </si>
  <si>
    <t>Install duress systems at mental health facilities</t>
  </si>
  <si>
    <t xml:space="preserve">Provides funds to begin the installation of duress systems at state-operated mental health facilities. Duress systems notify security, emergency responders, and other personnel with real-time alerts when an incident arises and improve patient and staff safety._x000D_
_x000D_
</t>
  </si>
  <si>
    <t>Replace underground storage tanks - Phase I</t>
  </si>
  <si>
    <t xml:space="preserve">Provides appropriation for Phase I replacement of underground storage tanks._x000D_
_x000D_
</t>
  </si>
  <si>
    <t>Reprogram capital appropriation provided for soil and water conservation district dam projects</t>
  </si>
  <si>
    <t xml:space="preserve">Authorizes the shift of capital appropriation for soil and water conservation district dam repairs to operating appropriation to be deposited to the Soil and Water Conservation District Dam Maintenance, Repair, and Rehabilitation Fund._x000D_
_x000D_
</t>
  </si>
  <si>
    <t>Expand authorization for dam safety funding</t>
  </si>
  <si>
    <t xml:space="preserve">Modifies language to expand the scope of an authorized capital project to include dams classified as having "significant hazard" status_x000D_
_x000D_
</t>
  </si>
  <si>
    <t>Restore the Capital Infrastructure Fund</t>
  </si>
  <si>
    <t xml:space="preserve">Provides FY 2024 funding for the agency's Capital Infrastructure Fund, which provides a dedicated source of funding for making repairs, renovations, and other necessary improvements to correctional facilities. The Fund was originally authorized during the 2020-2022 biennium._x000D_
_x000D_
</t>
  </si>
  <si>
    <t xml:space="preserve">Renovate elevated water tank </t>
  </si>
  <si>
    <t xml:space="preserve">Provides additional funding and amends the title of an existing project related to a water tank at the former Barrett Juvenile Correctional Center in Hanover. This change will allow the agency to refurbish the existing structure, rather than replacing it with a smaller one, to maintain the fire safety needs of the surrounding area._x000D_
_x000D_
</t>
  </si>
  <si>
    <t>Transfer bond appropriation from the Department of Corrections for Bon Air renovation project</t>
  </si>
  <si>
    <t xml:space="preserve">Establishes a new capital project at the Department of Juvenile Justice to authorize the agency to perform renovations at the Bon Air Juvenile Correctional Center. The source of funds will be bond authority transferred from a project under the Department of Corrections that is no longer needed._x000D_
_x000D_
</t>
  </si>
  <si>
    <t>100043500</t>
  </si>
  <si>
    <t>Virginia Commercial Space Flight Authority</t>
  </si>
  <si>
    <t>Virginia Commercial Space Flight Authority (509)</t>
  </si>
  <si>
    <t>Acquire land for expansion of Rocket Lab facilities</t>
  </si>
  <si>
    <t xml:space="preserve">Provides funding to acquire land surrounding the Mid-Atlantic Regional Spaceport to support economic development._x000D_
_x000D_
</t>
  </si>
  <si>
    <t>Acquire, Design, Construct and Renovate Agency Facilities</t>
  </si>
  <si>
    <t xml:space="preserve">Provides nongeneral fund appropriation to acquire, design, construct, and renovate facilities and land, including district facilities, residency offices, and area headquarters, to support the agency's capital needs._x000D_
_x000D_
</t>
  </si>
  <si>
    <t>Construct replacement veterans care center facility in Roanoke</t>
  </si>
  <si>
    <t xml:space="preserve">Provides authority for the Department of Veterans Services to request federal funding from the United States Department of Veterans Affairs to construct a replacement veterans care center in Roanoke. This action also authorizes a short-term interest-free treasury loan for the state share of the construction cost._x000D_
_x000D_
</t>
  </si>
  <si>
    <t>Renovation of Sitter and Barfoot Veterans Care Center</t>
  </si>
  <si>
    <t xml:space="preserve">Provides authority for the Department of Veterans Services to request federal funding from the United States Department of Veterans Affairs to renovate the Sitter and Barfoot Veterans Care Center in Richmond. This action also authorizes a short-term interest-free treasury loan for the state share of the renovation cost._x000D_
_x000D_
</t>
  </si>
  <si>
    <t>Replace fire alarm system at Sitter and Barfoot Veterans Care Center</t>
  </si>
  <si>
    <t xml:space="preserve">Provides funding and appropriation to replace fire alarm systems at Sitter and Barfoot Veterans Care Center in Richmond._x000D_
_x000D_
</t>
  </si>
  <si>
    <t>100047500</t>
  </si>
  <si>
    <t>Department of Military Affairs</t>
  </si>
  <si>
    <t>Department of Military Affairs (123)</t>
  </si>
  <si>
    <t>Construct the Army Aviation Support Facility (AASF) in Sandston</t>
  </si>
  <si>
    <t xml:space="preserve">Provides nongeneral fund appropriation to construct a new Army Aviation Support Facility (AASF) in Sandston, Virginia, for the Virginia Army National Guard (VaARNG)._x000D_
_x000D_
</t>
  </si>
  <si>
    <t>Improve readiness centers</t>
  </si>
  <si>
    <t xml:space="preserve">Provides funding to be used as match for federal funding that becomes available for repair, improvement, or modernization projects at readiness centers._x000D_
_x000D_
</t>
  </si>
  <si>
    <t>Provide planning funds to prepare for federal project funding</t>
  </si>
  <si>
    <t xml:space="preserve">Provides state funds for planning and design purposes to allow the Department of Military Affairs to compete for federal funds for construction projects._x000D_
_x000D_
</t>
  </si>
  <si>
    <t>Renovate facilities at the State Military Reserve to house the Job ChalleNGe Program</t>
  </si>
  <si>
    <t xml:space="preserve">Provides state funds to plan and design the renovation of facilities at the State Military Reserve to house the National Guard Job ChalleNGe program._x000D_
_x000D_
</t>
  </si>
  <si>
    <t>200007200</t>
  </si>
  <si>
    <t>Central Capital Outlay</t>
  </si>
  <si>
    <t>Central Capital Outlay (949)</t>
  </si>
  <si>
    <t>2022 Capital Supplement Pool</t>
  </si>
  <si>
    <t xml:space="preserve">Appropriates $100.0 million from the general fund the first year for the supplement pool, pursuant to Item 485 L., Chapter 2, 2022 Acts of Assembly, Special Session I, based upon 2022 revenue conditions that have been met. An additional $300.0 million from the general fund the second year is provided contingent upon 2023 revenue collections._x000D_
_x000D_
</t>
  </si>
  <si>
    <t>2022 Public Educational Institution Capital Construction Pool</t>
  </si>
  <si>
    <t xml:space="preserve">Adjusts nongeneral fund amounts for the 2022 Public Educational Institution Capital Construction Pool to reflect expected nongeneral fund contributions from institutions. This includes authorization of financing from 9(D) bonds, which will be repaid by respective institutions from private donations._x000D_
_x000D_
</t>
  </si>
  <si>
    <t>2023 Capital Construction Pool</t>
  </si>
  <si>
    <t xml:space="preserve">Provides funding for the construction of capital projects for state agencies and institutions of higher education._x000D_
_x000D_
</t>
  </si>
  <si>
    <t>Adjust 2022 State Agency Capital Pool</t>
  </si>
  <si>
    <t xml:space="preserve">Provides additional funding for the Department of General Service project to Renovate Eastern State Hospital and adjusts the scope of the Department of State Police project to construct an area office in Lexington._x000D_
_x000D_
</t>
  </si>
  <si>
    <t>Adjust scope of project in the 2020 VCBA Capital Construction Pool</t>
  </si>
  <si>
    <t xml:space="preserve">Adjusts the scope of the Virginia Military Institute project, Renovate and Expand Engineering and Laboratory Facilities, to eliminate the demolition of a building._x000D_
_x000D_
</t>
  </si>
  <si>
    <t>Alternative financing approval requirements</t>
  </si>
  <si>
    <t xml:space="preserve">Provides language in Sections 2-0 and 4-4.01 to require approval of the responsible Cabinet Secretary, the Secretary of Finance, and the Secretary of Administration for alternative financing arrangements. Language in 4-4.01 also requires Treasury Board approval of financing arrangements for capital projects executed by private foundations in instances where an institution of higher education has agreed to provide financial or non-financial types of support related to the project._x000D_
_x000D_
</t>
  </si>
  <si>
    <t>Central Capital Planning Pool</t>
  </si>
  <si>
    <t xml:space="preserve">Funds preplanning and detailed planning for projects at state agencies and institutions of higher education. _x000D_
_x000D_
</t>
  </si>
  <si>
    <t>Central Maintenance Reserve</t>
  </si>
  <si>
    <t xml:space="preserve">Provides an additional $8.0 million maintenance reserve allocation each to Virginia State University and Norfolk State University the second year. Language is also provided to allow the Science Museum of Virginia to use a portion of its existing maintenance reserve allocation for the conservation of art and artifacts._x000D_
_x000D_
</t>
  </si>
  <si>
    <t>Central Reserve for Capital Equipment Funding</t>
  </si>
  <si>
    <t xml:space="preserve">Provides funding to be disbursed to agencies and institutions of higher education for equipment purchases related to previously authorized capital projects._x000D_
_x000D_
</t>
  </si>
  <si>
    <t>Enhanced Nutrient Removal Certainty Program</t>
  </si>
  <si>
    <t xml:space="preserve">Updates allowed uses for funding previously provided for the Enhanced Nutrient Removal Certainty Program in alignment with the authority for this program in the Code of Virginia._x000D_
_x000D_
</t>
  </si>
  <si>
    <t>Improvements at Thomas Jefferson National Accelerator Facility</t>
  </si>
  <si>
    <t xml:space="preserve">Provides funding for a high performance data facility project at the Thomas Jefferson National Accelerator Facility, contingent upon the U.S. Department of Energy approving a project to establish such a facility._x000D_
_x000D_
</t>
  </si>
  <si>
    <t>Provide flexibility for Six-Year Capital Outlay Plan Advisory Committee meeting frequency</t>
  </si>
  <si>
    <t xml:space="preserve">Provides language in Section 2-0 allowing flexibility for the timing and frequency of Six-Year Capital Outlay Plan Advisory Committee meetings._x000D_
_x000D_
</t>
  </si>
  <si>
    <t>Redirect excess bond balances</t>
  </si>
  <si>
    <t xml:space="preserve">Redirects excess and unutilized bond authorization from projects ready to be closed out, that experienced unexpected savings, or that no longer make sense to complete, to other projects and central construction pools that are in need of additional funding._x000D_
_x000D_
</t>
  </si>
  <si>
    <t>2023 Bonds</t>
  </si>
  <si>
    <t>2024 Bonds</t>
  </si>
  <si>
    <t>Filters for HB 1400/SB 800 Introduced Capital Amendments (2023 Session)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</si>
</sst>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6" formatCode="&quot;$&quot;#,##0_);[Red]\(&quot;$&quot;#,##0\)"/>
  </numFmts>
  <fonts count="5" x14ac:knownFonts="1">
    <font>
      <sz val="11"/>
      <color theme="1"/>
      <name val="Calibri"/>
      <family val="2"/>
      <scheme val="minor"/>
    </font>
    <font>
      <b/>
      <sz val="11"/>
      <color theme="1"/>
      <name val="Calibri"/>
      <family val="2"/>
      <scheme val="minor"/>
    </font>
    <font>
      <b/>
      <sz val="12"/>
      <color theme="1"/>
      <name val="Calibri"/>
      <family val="2"/>
      <scheme val="minor"/>
    </font>
    <font>
      <b/>
      <u/>
      <sz val="11"/>
      <color theme="1"/>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6">
    <xf numFmtId="0" fontId="0" fillId="0" borderId="0" xfId="0"/>
    <xf numFmtId="0" fontId="0" fillId="0" borderId="0" xfId="0" applyAlignment="1">
      <alignment horizontal="center" vertical="top" wrapText="1"/>
    </xf>
    <xf numFmtId="6" fontId="1" fillId="0" borderId="0" xfId="0" applyNumberFormat="1" applyFont="1"/>
    <xf numFmtId="0" fontId="1" fillId="0" borderId="0" xfId="0" applyFont="1"/>
    <xf numFmtId="0" fontId="2" fillId="0" borderId="0" xfId="0" applyFont="1"/>
    <xf numFmtId="0" fontId="0" fillId="0" borderId="0" xfId="0" applyFont="1" applyAlignment="1">
      <alignment horizontal="left" indent="1"/>
    </xf>
    <xf numFmtId="0" fontId="3" fillId="0" borderId="0" xfId="0" applyFont="1" applyAlignment="1">
      <alignment horizontal="center"/>
    </xf>
    <xf numFmtId="0" fontId="1" fillId="0" borderId="0" xfId="0" applyFont="1" applyAlignment="1">
      <alignment horizontal="right"/>
    </xf>
    <xf numFmtId="6" fontId="1" fillId="0" borderId="0" xfId="0" applyNumberFormat="1" applyFont="1" applyAlignment="1">
      <alignment horizontal="center"/>
    </xf>
    <xf numFmtId="0" fontId="0" fillId="0" borderId="0" xfId="0" applyNumberFormat="1" applyAlignment="1">
      <alignment vertical="top"/>
    </xf>
    <xf numFmtId="0" fontId="0" fillId="0" borderId="0" xfId="0" applyAlignment="1">
      <alignment vertical="top"/>
    </xf>
    <xf numFmtId="0" fontId="0" fillId="0" borderId="0" xfId="0" applyNumberFormat="1" applyAlignment="1">
      <alignment vertical="top" wrapText="1"/>
    </xf>
    <xf numFmtId="0" fontId="0" fillId="0" borderId="0" xfId="0" applyAlignment="1">
      <alignment horizontal="center" vertical="top"/>
    </xf>
    <xf numFmtId="0" fontId="0" fillId="0" borderId="0" xfId="0" applyNumberFormat="1" applyAlignment="1">
      <alignment horizontal="center" vertical="top"/>
    </xf>
    <xf numFmtId="6" fontId="0" fillId="0" borderId="0" xfId="0" applyNumberFormat="1" applyAlignment="1">
      <alignment vertical="top"/>
    </xf>
    <xf numFmtId="40" fontId="1" fillId="0" borderId="0" xfId="0" applyNumberFormat="1" applyFont="1"/>
  </cellXfs>
  <cellStyles count="1">
    <cellStyle name="Normal" xfId="0" builtinId="0"/>
  </cellStyles>
  <dxfs count="27">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0" indent="0" justifyLastLine="0" shrinkToFit="0" readingOrder="0"/>
    </dxf>
    <dxf>
      <alignment horizontal="center" vertical="top" textRotation="0" wrapText="1" indent="0" justifyLastLine="0" shrinkToFit="0" readingOrder="0"/>
    </dxf>
    <dxf>
      <fill>
        <patternFill patternType="solid">
          <fgColor theme="4" tint="0.79998168889431442"/>
          <bgColor theme="4" tint="0.79998168889431442"/>
        </patternFill>
      </fill>
    </dxf>
    <dxf>
      <fill>
        <patternFill patternType="solid">
          <fgColor theme="4" tint="0.79992065187536243"/>
          <bgColor rgb="FFF0F0F0"/>
        </patternFill>
      </fill>
    </dxf>
    <dxf>
      <font>
        <b/>
        <color theme="1"/>
      </font>
    </dxf>
    <dxf>
      <font>
        <b/>
        <color theme="1"/>
      </font>
    </dxf>
    <dxf>
      <font>
        <b/>
        <color theme="1"/>
      </font>
      <border>
        <top style="double">
          <color theme="4"/>
        </top>
      </border>
    </dxf>
    <dxf>
      <font>
        <b/>
        <color theme="0"/>
      </font>
      <fill>
        <patternFill patternType="solid">
          <fgColor theme="4"/>
          <bgColor rgb="FF78909C"/>
        </patternFill>
      </fill>
      <border>
        <vertical style="thin">
          <color theme="0"/>
        </vertical>
      </border>
    </dxf>
    <dxf>
      <font>
        <color theme="1"/>
      </font>
      <border>
        <left style="thin">
          <color theme="2" tint="-0.24994659260841701"/>
        </left>
        <right style="thin">
          <color theme="2" tint="-0.24994659260841701"/>
        </right>
        <top style="thin">
          <color theme="2" tint="-0.24994659260841701"/>
        </top>
        <bottom style="thin">
          <color theme="2" tint="-0.24994659260841701"/>
        </bottom>
        <vertical style="thin">
          <color theme="2" tint="-0.24994659260841701"/>
        </vertical>
        <horizontal style="thin">
          <color theme="2" tint="-0.24994659260841701"/>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s>
  <tableStyles count="2" defaultTableStyle="TableStyleMedium2" defaultPivotStyle="PivotStyleLight16">
    <tableStyle name="SlicerStyleDark1 2" pivot="0" table="0" count="10" xr9:uid="{00000000-0011-0000-FFFF-FFFF00000000}">
      <tableStyleElement type="wholeTable" dxfId="26"/>
      <tableStyleElement type="headerRow" dxfId="25"/>
    </tableStyle>
    <tableStyle name="TableStyleMedium2 2" pivot="0" count="7" xr9:uid="{00000000-0011-0000-FFFF-FFFF01000000}">
      <tableStyleElement type="wholeTable" dxfId="24"/>
      <tableStyleElement type="headerRow" dxfId="23"/>
      <tableStyleElement type="totalRow" dxfId="22"/>
      <tableStyleElement type="firstColumn" dxfId="21"/>
      <tableStyleElement type="lastColumn" dxfId="20"/>
      <tableStyleElement type="firstRowStripe" dxfId="19"/>
      <tableStyleElement type="firstColumnStripe" dxfId="18"/>
    </tableStyle>
  </tableStyles>
  <colors>
    <mruColors>
      <color rgb="FF78909C"/>
      <color rgb="FFF0F0F0"/>
      <color rgb="FFE8E8E8"/>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rgb="FF78909C"/>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46265</xdr:colOff>
      <xdr:row>15</xdr:row>
      <xdr:rowOff>105530</xdr:rowOff>
    </xdr:from>
    <xdr:to>
      <xdr:col>6</xdr:col>
      <xdr:colOff>6048</xdr:colOff>
      <xdr:row>28</xdr:row>
      <xdr:rowOff>60685</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6265" y="2917673"/>
          <a:ext cx="4713212" cy="23923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Filter Instructions</a:t>
          </a:r>
        </a:p>
        <a:p>
          <a:endParaRPr lang="en-US" sz="1100" b="1" u="sng"/>
        </a:p>
        <a:p>
          <a:r>
            <a:rPr lang="en-US" sz="1100" b="0" u="none"/>
            <a:t>- To</a:t>
          </a:r>
          <a:r>
            <a:rPr lang="en-US" sz="1100" b="0" u="none" baseline="0"/>
            <a:t> filter the data on the Capital Amendments tab, select items on the Filters tab.  </a:t>
          </a:r>
        </a:p>
        <a:p>
          <a:endParaRPr lang="en-US" sz="1100" b="0" u="none" baseline="0"/>
        </a:p>
        <a:p>
          <a:r>
            <a:rPr lang="en-US" sz="1100" b="0" u="none" baseline="0"/>
            <a:t>- To clear filters for a specific category, click the filter button in the upper right corner of the slicer box: </a:t>
          </a:r>
        </a:p>
        <a:p>
          <a:endParaRPr lang="en-US" sz="1100" b="0" u="none" baseline="0"/>
        </a:p>
        <a:p>
          <a:r>
            <a:rPr lang="en-US" sz="1100" b="0" u="none" baseline="0"/>
            <a:t>- To mult-select items, hold the "Ctrl" key as you select items. </a:t>
          </a:r>
        </a:p>
        <a:p>
          <a:endParaRPr lang="en-US" sz="1100" b="0" u="none" baseline="0"/>
        </a:p>
        <a:p>
          <a:r>
            <a:rPr lang="en-US" sz="1100" b="0" u="none" baseline="0"/>
            <a:t>- Click the </a:t>
          </a:r>
          <a:r>
            <a:rPr lang="en-US" sz="1100" b="0" baseline="0">
              <a:solidFill>
                <a:schemeClr val="dk1"/>
              </a:solidFill>
              <a:effectLst/>
              <a:latin typeface="+mn-lt"/>
              <a:ea typeface="+mn-ea"/>
              <a:cs typeface="+mn-cs"/>
            </a:rPr>
            <a:t>Capital Amendments</a:t>
          </a:r>
          <a:r>
            <a:rPr lang="en-US" sz="1100" b="0" u="none" baseline="0"/>
            <a:t> tab to view filtered information</a:t>
          </a:r>
        </a:p>
        <a:p>
          <a:endParaRPr lang="en-US" sz="1100" b="0" u="none" baseline="0"/>
        </a:p>
        <a:p>
          <a:endParaRPr lang="en-US" sz="1100" b="0" u="none"/>
        </a:p>
      </xdr:txBody>
    </xdr:sp>
    <xdr:clientData/>
  </xdr:twoCellAnchor>
  <xdr:twoCellAnchor editAs="oneCell">
    <xdr:from>
      <xdr:col>3</xdr:col>
      <xdr:colOff>46869</xdr:colOff>
      <xdr:row>21</xdr:row>
      <xdr:rowOff>66978</xdr:rowOff>
    </xdr:from>
    <xdr:to>
      <xdr:col>3</xdr:col>
      <xdr:colOff>265874</xdr:colOff>
      <xdr:row>23</xdr:row>
      <xdr:rowOff>479</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1875669" y="3934128"/>
          <a:ext cx="219005" cy="301801"/>
        </a:xfrm>
        <a:prstGeom prst="rect">
          <a:avLst/>
        </a:prstGeom>
      </xdr:spPr>
    </xdr:pic>
    <xdr:clientData/>
  </xdr:twoCellAnchor>
  <xdr:twoCellAnchor editAs="absolute">
    <xdr:from>
      <xdr:col>0</xdr:col>
      <xdr:colOff>44450</xdr:colOff>
      <xdr:row>4</xdr:row>
      <xdr:rowOff>44450</xdr:rowOff>
    </xdr:from>
    <xdr:to>
      <xdr:col>5</xdr:col>
      <xdr:colOff>889000</xdr:colOff>
      <xdr:row>15</xdr:row>
      <xdr:rowOff>139699</xdr:rowOff>
    </xdr:to>
    <mc:AlternateContent xmlns:mc="http://schemas.openxmlformats.org/markup-compatibility/2006" xmlns:sle15="http://schemas.microsoft.com/office/drawing/2012/slicer">
      <mc:Choice Requires="sle15">
        <xdr:graphicFrame macro="">
          <xdr:nvGraphicFramePr>
            <xdr:cNvPr id="8" name="Secretarial Area">
              <a:extLst>
                <a:ext uri="{FF2B5EF4-FFF2-40B4-BE49-F238E27FC236}">
                  <a16:creationId xmlns:a16="http://schemas.microsoft.com/office/drawing/2014/main" id="{7A4D5B63-8D48-4496-AE8B-D43FD5A28B0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cretarial Area"/>
            </a:graphicData>
          </a:graphic>
        </xdr:graphicFrame>
      </mc:Choice>
      <mc:Fallback xmlns="">
        <xdr:sp macro="" textlink="">
          <xdr:nvSpPr>
            <xdr:cNvPr id="0" name=""/>
            <xdr:cNvSpPr>
              <a:spLocks noTextEdit="1"/>
            </xdr:cNvSpPr>
          </xdr:nvSpPr>
          <xdr:spPr>
            <a:xfrm>
              <a:off x="44450" y="781050"/>
              <a:ext cx="4343400" cy="212089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958850</xdr:colOff>
      <xdr:row>4</xdr:row>
      <xdr:rowOff>31750</xdr:rowOff>
    </xdr:from>
    <xdr:to>
      <xdr:col>9</xdr:col>
      <xdr:colOff>889000</xdr:colOff>
      <xdr:row>26</xdr:row>
      <xdr:rowOff>12700</xdr:rowOff>
    </xdr:to>
    <mc:AlternateContent xmlns:mc="http://schemas.openxmlformats.org/markup-compatibility/2006" xmlns:sle15="http://schemas.microsoft.com/office/drawing/2012/slicer">
      <mc:Choice Requires="sle15">
        <xdr:graphicFrame macro="">
          <xdr:nvGraphicFramePr>
            <xdr:cNvPr id="9" name="Agency">
              <a:extLst>
                <a:ext uri="{FF2B5EF4-FFF2-40B4-BE49-F238E27FC236}">
                  <a16:creationId xmlns:a16="http://schemas.microsoft.com/office/drawing/2014/main" id="{820EDB48-D5F1-42B3-AA23-F37D5624B49B}"/>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4457700" y="768350"/>
              <a:ext cx="4006850" cy="4032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retarial_Area" xr10:uid="{D28B710F-56E3-400A-AA5F-6B9ECADE761D}" sourceName="Secretarial Area">
  <extLst>
    <x:ext xmlns:x15="http://schemas.microsoft.com/office/spreadsheetml/2010/11/main" uri="{2F2917AC-EB37-4324-AD4E-5DD8C200BD13}">
      <x15:tableSlicerCache tableId="3"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gency" xr10:uid="{735E41E7-541C-4CA7-B1D2-8849764FC1C3}" sourceName="Agency">
  <extLst>
    <x:ext xmlns:x15="http://schemas.microsoft.com/office/spreadsheetml/2010/11/main" uri="{2F2917AC-EB37-4324-AD4E-5DD8C200BD13}">
      <x15:tableSlicerCache tableId="3" column="6"/>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cretarial Area" xr10:uid="{6BE7282C-4FCB-4F00-9463-6D9FD7BAAAD2}" cache="Slicer_Secretarial_Area" caption="Secretarial Area" columnCount="2" style="SlicerStyleDark1 2" lockedPosition="1" rowHeight="182880"/>
  <slicer name="Agency" xr10:uid="{1970B30C-EC46-4D49-B59B-9B85FB65237F}" cache="Slicer_Agency" caption="Agency" style="SlicerStyleDark1 2" lockedPosition="1" rowHeight="18288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4F29A7-3446-4EDE-B6E8-AEA68C2CECE2}" name="Capital_Amendments" displayName="Capital_Amendments" ref="B4:Q46" totalsRowShown="0" headerRowDxfId="17" dataDxfId="16">
  <autoFilter ref="B4:Q46" xr:uid="{824F29A7-3446-4EDE-B6E8-AEA68C2CECE2}"/>
  <sortState xmlns:xlrd2="http://schemas.microsoft.com/office/spreadsheetml/2017/richdata2" ref="B5:Q46">
    <sortCondition ref="C5:C46"/>
    <sortCondition ref="E5:E46"/>
    <sortCondition ref="K5:K46"/>
    <sortCondition ref="H5:H46"/>
  </sortState>
  <tableColumns count="16">
    <tableColumn id="1" xr3:uid="{127E3A65-79F9-4FC3-9C1E-3A5ADD05D92F}" name="Secretarial Area" dataDxfId="15"/>
    <tableColumn id="2" xr3:uid="{F44F5143-25F6-46C0-A8C4-9F85F4BAD24F}" name="Sec Area Sort" dataDxfId="14"/>
    <tableColumn id="3" xr3:uid="{A750B209-9965-4469-8A79-A7D6C9640CF4}" name="Agy Code" dataDxfId="13"/>
    <tableColumn id="4" xr3:uid="{64EF7543-F228-47B0-BB9C-BBF81C57E0B6}" name="Agy Sort" dataDxfId="12"/>
    <tableColumn id="5" xr3:uid="{58AA0363-0B64-4B44-A814-70B55F6C763F}" name="Agency Title" dataDxfId="11"/>
    <tableColumn id="6" xr3:uid="{26DC90E4-7093-4E0C-9ECE-F4298ADDADCB}" name="Agency" dataDxfId="10"/>
    <tableColumn id="7" xr3:uid="{B10606FA-07D7-4A7D-9406-C232C85FA6FF}" name="Title" dataDxfId="9"/>
    <tableColumn id="8" xr3:uid="{FCE3001B-78E8-4EE3-9660-957F6CD0FF0A}" name="Description" dataDxfId="8"/>
    <tableColumn id="9" xr3:uid="{4CBB42BA-02C5-47FB-B5A9-695B1951BAF2}" name="Type" dataDxfId="7"/>
    <tableColumn id="10" xr3:uid="{1B46DCA3-9910-44CE-B641-AF102747039E}" name="Type Sort" dataDxfId="6"/>
    <tableColumn id="11" xr3:uid="{22DF842D-43EA-4886-A9C0-DEE96058C1E2}" name="GF FY 2023" dataDxfId="5"/>
    <tableColumn id="12" xr3:uid="{5071A835-6EDC-4100-A193-507B902F602D}" name="GF FY 2024" dataDxfId="4"/>
    <tableColumn id="13" xr3:uid="{8B6D0606-F5DE-4CE0-A08D-04E3007957CC}" name="NGF FY 2023" dataDxfId="3"/>
    <tableColumn id="14" xr3:uid="{B3000E87-C675-437D-88DE-D6367B716918}" name="NGF FY 2024" dataDxfId="2"/>
    <tableColumn id="15" xr3:uid="{803C9FE3-F650-4E5F-B00C-EF80C169D66E}" name="Bonds FY 2023" dataDxfId="1"/>
    <tableColumn id="16" xr3:uid="{6D0D7CD4-EA55-463C-97D7-E9320D87D397}" name="Bonds FY 2024" dataDxfId="0"/>
  </tableColumns>
  <tableStyleInfo name="TableStyleMedium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
  <sheetViews>
    <sheetView showGridLines="0" zoomScaleNormal="100" workbookViewId="0">
      <pane ySplit="4" topLeftCell="A5" activePane="bottomLeft" state="frozen"/>
      <selection pane="bottomLeft" activeCell="A4" sqref="A4"/>
    </sheetView>
  </sheetViews>
  <sheetFormatPr defaultRowHeight="15" x14ac:dyDescent="0.25"/>
  <cols>
    <col min="5" max="8" width="15.140625" bestFit="1" customWidth="1"/>
    <col min="9" max="10" width="13" bestFit="1" customWidth="1"/>
  </cols>
  <sheetData>
    <row r="1" spans="1:10" x14ac:dyDescent="0.25">
      <c r="A1" s="3" t="s">
        <v>167</v>
      </c>
    </row>
    <row r="2" spans="1:10" x14ac:dyDescent="0.25">
      <c r="A2" s="5" t="s">
        <v>18</v>
      </c>
    </row>
    <row r="3" spans="1:10" x14ac:dyDescent="0.25">
      <c r="A3" s="3"/>
      <c r="E3" s="6" t="s">
        <v>56</v>
      </c>
      <c r="F3" s="6" t="s">
        <v>57</v>
      </c>
      <c r="G3" s="6" t="s">
        <v>58</v>
      </c>
      <c r="H3" s="6" t="s">
        <v>59</v>
      </c>
      <c r="I3" s="6" t="s">
        <v>165</v>
      </c>
      <c r="J3" s="6" t="s">
        <v>166</v>
      </c>
    </row>
    <row r="4" spans="1:10" x14ac:dyDescent="0.25">
      <c r="D4" s="7" t="s">
        <v>19</v>
      </c>
      <c r="E4" s="8">
        <f>SUBTOTAL(109,Capital_Amendments[GF FY 2023])</f>
        <v>275521700</v>
      </c>
      <c r="F4" s="8">
        <f>SUBTOTAL(109,Capital_Amendments[GF FY 2024])</f>
        <v>329000000</v>
      </c>
      <c r="G4" s="8">
        <f>SUBTOTAL(109,Capital_Amendments[NGF FY 2023])</f>
        <v>44629394</v>
      </c>
      <c r="H4" s="8">
        <f>SUBTOTAL(109,Capital_Amendments[NGF FY 2024])</f>
        <v>167055360</v>
      </c>
      <c r="I4" s="8">
        <f>SUBTOTAL(109,Capital_Amendments[Bonds FY 2023])</f>
        <v>44800000</v>
      </c>
      <c r="J4" s="8">
        <f>SUBTOTAL(109,Capital_Amendments[Bonds FY 2024])</f>
        <v>53620000</v>
      </c>
    </row>
  </sheetData>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A3D68-7409-483E-8D95-D6DE5F57801E}">
  <sheetPr>
    <pageSetUpPr fitToPage="1"/>
  </sheetPr>
  <dimension ref="B1:S46"/>
  <sheetViews>
    <sheetView showGridLines="0" tabSelected="1" workbookViewId="0">
      <pane xSplit="8" ySplit="4" topLeftCell="I42" activePane="bottomRight" state="frozen"/>
      <selection pane="topRight" activeCell="I1" sqref="I1"/>
      <selection pane="bottomLeft" activeCell="A5" sqref="A5"/>
      <selection pane="bottomRight" activeCell="S3" sqref="S3"/>
    </sheetView>
  </sheetViews>
  <sheetFormatPr defaultRowHeight="15" x14ac:dyDescent="0.25"/>
  <cols>
    <col min="1" max="1" width="1" customWidth="1"/>
    <col min="2" max="2" width="17.85546875" customWidth="1"/>
    <col min="3" max="3" width="14.140625" hidden="1" customWidth="1"/>
    <col min="4" max="4" width="10.85546875" hidden="1" customWidth="1"/>
    <col min="5" max="5" width="10" hidden="1" customWidth="1"/>
    <col min="6" max="6" width="53" hidden="1" customWidth="1"/>
    <col min="7" max="7" width="27.42578125" customWidth="1"/>
    <col min="8" max="8" width="26.85546875" customWidth="1"/>
    <col min="9" max="9" width="44.28515625" customWidth="1"/>
    <col min="10" max="10" width="36.5703125" hidden="1" customWidth="1"/>
    <col min="11" max="11" width="11" hidden="1" customWidth="1"/>
    <col min="12" max="13" width="14.42578125" customWidth="1"/>
    <col min="14" max="15" width="15.5703125" bestFit="1" customWidth="1"/>
    <col min="16" max="17" width="15.140625" bestFit="1" customWidth="1"/>
    <col min="18" max="19" width="15.5703125" customWidth="1"/>
  </cols>
  <sheetData>
    <row r="1" spans="2:19" ht="15.75" x14ac:dyDescent="0.25">
      <c r="B1" s="4" t="s">
        <v>60</v>
      </c>
    </row>
    <row r="2" spans="2:19" ht="8.4499999999999993" customHeight="1" x14ac:dyDescent="0.25"/>
    <row r="3" spans="2:19" x14ac:dyDescent="0.25">
      <c r="L3" s="2">
        <f>SUBTOTAL(109,Capital_Amendments[GF FY 2023])</f>
        <v>275521700</v>
      </c>
      <c r="M3" s="2">
        <f>SUBTOTAL(109,Capital_Amendments[GF FY 2024])</f>
        <v>329000000</v>
      </c>
      <c r="N3" s="2">
        <f>SUBTOTAL(109,Capital_Amendments[NGF FY 2023])</f>
        <v>44629394</v>
      </c>
      <c r="O3" s="2">
        <f>SUBTOTAL(109,Capital_Amendments[NGF FY 2024])</f>
        <v>167055360</v>
      </c>
      <c r="P3" s="2">
        <f>SUBTOTAL(109,Capital_Amendments[Bonds FY 2023])</f>
        <v>44800000</v>
      </c>
      <c r="Q3" s="2">
        <f>SUBTOTAL(109,Capital_Amendments[Bonds FY 2024])</f>
        <v>53620000</v>
      </c>
      <c r="R3" s="15"/>
      <c r="S3" s="15"/>
    </row>
    <row r="4" spans="2:19" ht="26.45" customHeight="1" x14ac:dyDescent="0.25">
      <c r="B4" s="1" t="s">
        <v>0</v>
      </c>
      <c r="C4" s="1" t="s">
        <v>1</v>
      </c>
      <c r="D4" s="1" t="s">
        <v>20</v>
      </c>
      <c r="E4" s="1" t="s">
        <v>21</v>
      </c>
      <c r="F4" s="1" t="s">
        <v>3</v>
      </c>
      <c r="G4" s="1" t="s">
        <v>2</v>
      </c>
      <c r="H4" s="1" t="s">
        <v>6</v>
      </c>
      <c r="I4" s="1" t="s">
        <v>7</v>
      </c>
      <c r="J4" s="1" t="s">
        <v>4</v>
      </c>
      <c r="K4" s="1" t="s">
        <v>5</v>
      </c>
      <c r="L4" s="1" t="s">
        <v>52</v>
      </c>
      <c r="M4" s="1" t="s">
        <v>53</v>
      </c>
      <c r="N4" s="1" t="s">
        <v>54</v>
      </c>
      <c r="O4" s="1" t="s">
        <v>55</v>
      </c>
      <c r="P4" s="1" t="s">
        <v>61</v>
      </c>
      <c r="Q4" s="1" t="s">
        <v>62</v>
      </c>
    </row>
    <row r="5" spans="2:19" ht="105" x14ac:dyDescent="0.25">
      <c r="B5" s="11" t="s">
        <v>8</v>
      </c>
      <c r="C5" s="12">
        <v>4</v>
      </c>
      <c r="D5" s="12">
        <v>194</v>
      </c>
      <c r="E5" s="13" t="s">
        <v>23</v>
      </c>
      <c r="F5" s="9" t="s">
        <v>24</v>
      </c>
      <c r="G5" s="11" t="s">
        <v>25</v>
      </c>
      <c r="H5" s="11" t="s">
        <v>63</v>
      </c>
      <c r="I5" s="11" t="s">
        <v>64</v>
      </c>
      <c r="J5" s="9" t="s">
        <v>22</v>
      </c>
      <c r="K5" s="10">
        <v>200</v>
      </c>
      <c r="L5" s="14">
        <v>16000000</v>
      </c>
      <c r="M5" s="14">
        <v>0</v>
      </c>
      <c r="N5" s="14">
        <v>0</v>
      </c>
      <c r="O5" s="14">
        <v>0</v>
      </c>
      <c r="P5" s="14">
        <v>0</v>
      </c>
      <c r="Q5" s="14">
        <v>0</v>
      </c>
    </row>
    <row r="6" spans="2:19" ht="90" x14ac:dyDescent="0.25">
      <c r="B6" s="11" t="s">
        <v>8</v>
      </c>
      <c r="C6" s="12">
        <v>4</v>
      </c>
      <c r="D6" s="12">
        <v>194</v>
      </c>
      <c r="E6" s="13" t="s">
        <v>23</v>
      </c>
      <c r="F6" s="9" t="s">
        <v>24</v>
      </c>
      <c r="G6" s="11" t="s">
        <v>25</v>
      </c>
      <c r="H6" s="11" t="s">
        <v>65</v>
      </c>
      <c r="I6" s="11" t="s">
        <v>66</v>
      </c>
      <c r="J6" s="9" t="s">
        <v>22</v>
      </c>
      <c r="K6" s="10">
        <v>200</v>
      </c>
      <c r="L6" s="14">
        <v>6000000</v>
      </c>
      <c r="M6" s="14">
        <v>0</v>
      </c>
      <c r="N6" s="14">
        <v>0</v>
      </c>
      <c r="O6" s="14">
        <v>0</v>
      </c>
      <c r="P6" s="14">
        <v>0</v>
      </c>
      <c r="Q6" s="14">
        <v>0</v>
      </c>
    </row>
    <row r="7" spans="2:19" ht="90" x14ac:dyDescent="0.25">
      <c r="B7" s="11" t="s">
        <v>8</v>
      </c>
      <c r="C7" s="12">
        <v>4</v>
      </c>
      <c r="D7" s="12">
        <v>194</v>
      </c>
      <c r="E7" s="13" t="s">
        <v>23</v>
      </c>
      <c r="F7" s="9" t="s">
        <v>24</v>
      </c>
      <c r="G7" s="11" t="s">
        <v>25</v>
      </c>
      <c r="H7" s="11" t="s">
        <v>67</v>
      </c>
      <c r="I7" s="11" t="s">
        <v>68</v>
      </c>
      <c r="J7" s="9" t="s">
        <v>22</v>
      </c>
      <c r="K7" s="10">
        <v>200</v>
      </c>
      <c r="L7" s="14">
        <v>4100000</v>
      </c>
      <c r="M7" s="14">
        <v>0</v>
      </c>
      <c r="N7" s="14">
        <v>0</v>
      </c>
      <c r="O7" s="14">
        <v>0</v>
      </c>
      <c r="P7" s="14">
        <v>0</v>
      </c>
      <c r="Q7" s="14">
        <v>0</v>
      </c>
    </row>
    <row r="8" spans="2:19" ht="75" x14ac:dyDescent="0.25">
      <c r="B8" s="11" t="s">
        <v>8</v>
      </c>
      <c r="C8" s="12">
        <v>4</v>
      </c>
      <c r="D8" s="12">
        <v>194</v>
      </c>
      <c r="E8" s="13" t="s">
        <v>23</v>
      </c>
      <c r="F8" s="9" t="s">
        <v>24</v>
      </c>
      <c r="G8" s="11" t="s">
        <v>25</v>
      </c>
      <c r="H8" s="11" t="s">
        <v>69</v>
      </c>
      <c r="I8" s="11" t="s">
        <v>70</v>
      </c>
      <c r="J8" s="9" t="s">
        <v>22</v>
      </c>
      <c r="K8" s="10">
        <v>200</v>
      </c>
      <c r="L8" s="14">
        <v>3422000</v>
      </c>
      <c r="M8" s="14">
        <v>0</v>
      </c>
      <c r="N8" s="14">
        <v>0</v>
      </c>
      <c r="O8" s="14">
        <v>0</v>
      </c>
      <c r="P8" s="14">
        <v>0</v>
      </c>
      <c r="Q8" s="14">
        <v>0</v>
      </c>
    </row>
    <row r="9" spans="2:19" ht="90" x14ac:dyDescent="0.25">
      <c r="B9" s="11" t="s">
        <v>9</v>
      </c>
      <c r="C9" s="12">
        <v>5</v>
      </c>
      <c r="D9" s="12">
        <v>411</v>
      </c>
      <c r="E9" s="13" t="s">
        <v>71</v>
      </c>
      <c r="F9" s="9" t="s">
        <v>72</v>
      </c>
      <c r="G9" s="11" t="s">
        <v>73</v>
      </c>
      <c r="H9" s="11" t="s">
        <v>74</v>
      </c>
      <c r="I9" s="11" t="s">
        <v>75</v>
      </c>
      <c r="J9" s="9" t="s">
        <v>22</v>
      </c>
      <c r="K9" s="10">
        <v>200</v>
      </c>
      <c r="L9" s="14">
        <v>0</v>
      </c>
      <c r="M9" s="14">
        <v>0</v>
      </c>
      <c r="N9" s="14">
        <v>0</v>
      </c>
      <c r="O9" s="14">
        <v>640000</v>
      </c>
      <c r="P9" s="14">
        <v>0</v>
      </c>
      <c r="Q9" s="14">
        <v>0</v>
      </c>
    </row>
    <row r="10" spans="2:19" ht="120" x14ac:dyDescent="0.25">
      <c r="B10" s="11" t="s">
        <v>10</v>
      </c>
      <c r="C10" s="12">
        <v>7</v>
      </c>
      <c r="D10" s="12">
        <v>204</v>
      </c>
      <c r="E10" s="13" t="s">
        <v>76</v>
      </c>
      <c r="F10" s="9" t="s">
        <v>77</v>
      </c>
      <c r="G10" s="11" t="s">
        <v>78</v>
      </c>
      <c r="H10" s="11" t="s">
        <v>79</v>
      </c>
      <c r="I10" s="11" t="s">
        <v>80</v>
      </c>
      <c r="J10" s="9" t="s">
        <v>22</v>
      </c>
      <c r="K10" s="10">
        <v>200</v>
      </c>
      <c r="L10" s="14">
        <v>0</v>
      </c>
      <c r="M10" s="14">
        <v>0</v>
      </c>
      <c r="N10" s="14">
        <v>0</v>
      </c>
      <c r="O10" s="14">
        <v>0</v>
      </c>
      <c r="P10" s="14">
        <v>0</v>
      </c>
      <c r="Q10" s="14">
        <v>20000000</v>
      </c>
    </row>
    <row r="11" spans="2:19" ht="60" x14ac:dyDescent="0.25">
      <c r="B11" s="11" t="s">
        <v>10</v>
      </c>
      <c r="C11" s="12">
        <v>7</v>
      </c>
      <c r="D11" s="12">
        <v>204</v>
      </c>
      <c r="E11" s="13" t="s">
        <v>76</v>
      </c>
      <c r="F11" s="9" t="s">
        <v>77</v>
      </c>
      <c r="G11" s="11" t="s">
        <v>78</v>
      </c>
      <c r="H11" s="11" t="s">
        <v>81</v>
      </c>
      <c r="I11" s="11" t="s">
        <v>82</v>
      </c>
      <c r="J11" s="9" t="s">
        <v>22</v>
      </c>
      <c r="K11" s="10">
        <v>200</v>
      </c>
      <c r="L11" s="14">
        <v>8000000</v>
      </c>
      <c r="M11" s="14">
        <v>0</v>
      </c>
      <c r="N11" s="14">
        <v>0</v>
      </c>
      <c r="O11" s="14">
        <v>0</v>
      </c>
      <c r="P11" s="14">
        <v>0</v>
      </c>
      <c r="Q11" s="14">
        <v>0</v>
      </c>
    </row>
    <row r="12" spans="2:19" ht="135" x14ac:dyDescent="0.25">
      <c r="B12" s="11" t="s">
        <v>10</v>
      </c>
      <c r="C12" s="12">
        <v>7</v>
      </c>
      <c r="D12" s="12">
        <v>221</v>
      </c>
      <c r="E12" s="13" t="s">
        <v>83</v>
      </c>
      <c r="F12" s="9" t="s">
        <v>84</v>
      </c>
      <c r="G12" s="11" t="s">
        <v>85</v>
      </c>
      <c r="H12" s="11" t="s">
        <v>86</v>
      </c>
      <c r="I12" s="11" t="s">
        <v>87</v>
      </c>
      <c r="J12" s="9" t="s">
        <v>22</v>
      </c>
      <c r="K12" s="10">
        <v>200</v>
      </c>
      <c r="L12" s="14">
        <v>0</v>
      </c>
      <c r="M12" s="14">
        <v>0</v>
      </c>
      <c r="N12" s="14">
        <v>20000000</v>
      </c>
      <c r="O12" s="14">
        <v>0</v>
      </c>
      <c r="P12" s="14">
        <v>0</v>
      </c>
      <c r="Q12" s="14">
        <v>0</v>
      </c>
    </row>
    <row r="13" spans="2:19" ht="90" x14ac:dyDescent="0.25">
      <c r="B13" s="11" t="s">
        <v>10</v>
      </c>
      <c r="C13" s="12">
        <v>7</v>
      </c>
      <c r="D13" s="12">
        <v>221</v>
      </c>
      <c r="E13" s="13" t="s">
        <v>83</v>
      </c>
      <c r="F13" s="9" t="s">
        <v>84</v>
      </c>
      <c r="G13" s="11" t="s">
        <v>85</v>
      </c>
      <c r="H13" s="11" t="s">
        <v>88</v>
      </c>
      <c r="I13" s="11" t="s">
        <v>89</v>
      </c>
      <c r="J13" s="9" t="s">
        <v>22</v>
      </c>
      <c r="K13" s="10">
        <v>200</v>
      </c>
      <c r="L13" s="14">
        <v>0</v>
      </c>
      <c r="M13" s="14">
        <v>0</v>
      </c>
      <c r="N13" s="14">
        <v>10726126</v>
      </c>
      <c r="O13" s="14">
        <v>0</v>
      </c>
      <c r="P13" s="14">
        <v>10000000</v>
      </c>
      <c r="Q13" s="14">
        <v>0</v>
      </c>
    </row>
    <row r="14" spans="2:19" ht="105" x14ac:dyDescent="0.25">
      <c r="B14" s="11" t="s">
        <v>10</v>
      </c>
      <c r="C14" s="12">
        <v>7</v>
      </c>
      <c r="D14" s="12">
        <v>260</v>
      </c>
      <c r="E14" s="13" t="s">
        <v>26</v>
      </c>
      <c r="F14" s="9" t="s">
        <v>27</v>
      </c>
      <c r="G14" s="11" t="s">
        <v>28</v>
      </c>
      <c r="H14" s="11" t="s">
        <v>90</v>
      </c>
      <c r="I14" s="11" t="s">
        <v>91</v>
      </c>
      <c r="J14" s="9" t="s">
        <v>22</v>
      </c>
      <c r="K14" s="10">
        <v>200</v>
      </c>
      <c r="L14" s="14">
        <v>4006002</v>
      </c>
      <c r="M14" s="14">
        <v>0</v>
      </c>
      <c r="N14" s="14">
        <v>4006002</v>
      </c>
      <c r="O14" s="14">
        <v>0</v>
      </c>
      <c r="P14" s="14">
        <v>0</v>
      </c>
      <c r="Q14" s="14">
        <v>0</v>
      </c>
    </row>
    <row r="15" spans="2:19" ht="120" x14ac:dyDescent="0.25">
      <c r="B15" s="11" t="s">
        <v>10</v>
      </c>
      <c r="C15" s="12">
        <v>7</v>
      </c>
      <c r="D15" s="12">
        <v>208</v>
      </c>
      <c r="E15" s="13" t="s">
        <v>29</v>
      </c>
      <c r="F15" s="9" t="s">
        <v>30</v>
      </c>
      <c r="G15" s="11" t="s">
        <v>31</v>
      </c>
      <c r="H15" s="11" t="s">
        <v>92</v>
      </c>
      <c r="I15" s="11" t="s">
        <v>93</v>
      </c>
      <c r="J15" s="9" t="s">
        <v>22</v>
      </c>
      <c r="K15" s="10">
        <v>200</v>
      </c>
      <c r="L15" s="14">
        <v>0</v>
      </c>
      <c r="M15" s="14">
        <v>0</v>
      </c>
      <c r="N15" s="14">
        <v>0</v>
      </c>
      <c r="O15" s="14">
        <v>6047360</v>
      </c>
      <c r="P15" s="14">
        <v>0</v>
      </c>
      <c r="Q15" s="14">
        <v>0</v>
      </c>
    </row>
    <row r="16" spans="2:19" ht="150" x14ac:dyDescent="0.25">
      <c r="B16" s="11" t="s">
        <v>10</v>
      </c>
      <c r="C16" s="12">
        <v>7</v>
      </c>
      <c r="D16" s="12">
        <v>208</v>
      </c>
      <c r="E16" s="13" t="s">
        <v>29</v>
      </c>
      <c r="F16" s="9" t="s">
        <v>30</v>
      </c>
      <c r="G16" s="11" t="s">
        <v>31</v>
      </c>
      <c r="H16" s="11" t="s">
        <v>94</v>
      </c>
      <c r="I16" s="11" t="s">
        <v>95</v>
      </c>
      <c r="J16" s="9" t="s">
        <v>22</v>
      </c>
      <c r="K16" s="10">
        <v>200</v>
      </c>
      <c r="L16" s="14">
        <v>0</v>
      </c>
      <c r="M16" s="14">
        <v>0</v>
      </c>
      <c r="N16" s="14">
        <v>0</v>
      </c>
      <c r="O16" s="14">
        <v>13580000</v>
      </c>
      <c r="P16" s="14">
        <v>0</v>
      </c>
      <c r="Q16" s="14">
        <v>33620000</v>
      </c>
    </row>
    <row r="17" spans="2:17" ht="75" x14ac:dyDescent="0.25">
      <c r="B17" s="11" t="s">
        <v>32</v>
      </c>
      <c r="C17" s="12">
        <v>9</v>
      </c>
      <c r="D17" s="12">
        <v>720</v>
      </c>
      <c r="E17" s="13" t="s">
        <v>33</v>
      </c>
      <c r="F17" s="9" t="s">
        <v>11</v>
      </c>
      <c r="G17" s="11" t="s">
        <v>34</v>
      </c>
      <c r="H17" s="11" t="s">
        <v>96</v>
      </c>
      <c r="I17" s="11" t="s">
        <v>97</v>
      </c>
      <c r="J17" s="9" t="s">
        <v>22</v>
      </c>
      <c r="K17" s="10">
        <v>200</v>
      </c>
      <c r="L17" s="14">
        <v>16900000</v>
      </c>
      <c r="M17" s="14">
        <v>0</v>
      </c>
      <c r="N17" s="14">
        <v>0</v>
      </c>
      <c r="O17" s="14">
        <v>0</v>
      </c>
      <c r="P17" s="14">
        <v>0</v>
      </c>
      <c r="Q17" s="14">
        <v>0</v>
      </c>
    </row>
    <row r="18" spans="2:17" ht="120" x14ac:dyDescent="0.25">
      <c r="B18" s="11" t="s">
        <v>32</v>
      </c>
      <c r="C18" s="12">
        <v>9</v>
      </c>
      <c r="D18" s="12">
        <v>720</v>
      </c>
      <c r="E18" s="13" t="s">
        <v>33</v>
      </c>
      <c r="F18" s="9" t="s">
        <v>11</v>
      </c>
      <c r="G18" s="11" t="s">
        <v>34</v>
      </c>
      <c r="H18" s="11" t="s">
        <v>98</v>
      </c>
      <c r="I18" s="11" t="s">
        <v>99</v>
      </c>
      <c r="J18" s="9" t="s">
        <v>22</v>
      </c>
      <c r="K18" s="10">
        <v>200</v>
      </c>
      <c r="L18" s="14">
        <v>4000000</v>
      </c>
      <c r="M18" s="14">
        <v>0</v>
      </c>
      <c r="N18" s="14">
        <v>0</v>
      </c>
      <c r="O18" s="14">
        <v>0</v>
      </c>
      <c r="P18" s="14">
        <v>0</v>
      </c>
      <c r="Q18" s="14">
        <v>0</v>
      </c>
    </row>
    <row r="19" spans="2:17" ht="60" x14ac:dyDescent="0.25">
      <c r="B19" s="11" t="s">
        <v>35</v>
      </c>
      <c r="C19" s="12">
        <v>11</v>
      </c>
      <c r="D19" s="12">
        <v>199</v>
      </c>
      <c r="E19" s="13" t="s">
        <v>36</v>
      </c>
      <c r="F19" s="9" t="s">
        <v>37</v>
      </c>
      <c r="G19" s="11" t="s">
        <v>38</v>
      </c>
      <c r="H19" s="11" t="s">
        <v>100</v>
      </c>
      <c r="I19" s="11" t="s">
        <v>101</v>
      </c>
      <c r="J19" s="9" t="s">
        <v>22</v>
      </c>
      <c r="K19" s="10">
        <v>200</v>
      </c>
      <c r="L19" s="14">
        <v>3000000</v>
      </c>
      <c r="M19" s="14">
        <v>0</v>
      </c>
      <c r="N19" s="14">
        <v>0</v>
      </c>
      <c r="O19" s="14">
        <v>0</v>
      </c>
      <c r="P19" s="14">
        <v>0</v>
      </c>
      <c r="Q19" s="14">
        <v>0</v>
      </c>
    </row>
    <row r="20" spans="2:17" ht="105" x14ac:dyDescent="0.25">
      <c r="B20" s="11" t="s">
        <v>35</v>
      </c>
      <c r="C20" s="12">
        <v>11</v>
      </c>
      <c r="D20" s="12">
        <v>199</v>
      </c>
      <c r="E20" s="13" t="s">
        <v>36</v>
      </c>
      <c r="F20" s="9" t="s">
        <v>37</v>
      </c>
      <c r="G20" s="11" t="s">
        <v>38</v>
      </c>
      <c r="H20" s="11" t="s">
        <v>102</v>
      </c>
      <c r="I20" s="11" t="s">
        <v>103</v>
      </c>
      <c r="J20" s="9" t="s">
        <v>22</v>
      </c>
      <c r="K20" s="10">
        <v>200</v>
      </c>
      <c r="L20" s="14">
        <v>0</v>
      </c>
      <c r="M20" s="14">
        <v>0</v>
      </c>
      <c r="N20" s="14">
        <v>0</v>
      </c>
      <c r="O20" s="14">
        <v>0</v>
      </c>
      <c r="P20" s="14">
        <v>0</v>
      </c>
      <c r="Q20" s="14">
        <v>0</v>
      </c>
    </row>
    <row r="21" spans="2:17" ht="75" x14ac:dyDescent="0.25">
      <c r="B21" s="11" t="s">
        <v>35</v>
      </c>
      <c r="C21" s="12">
        <v>11</v>
      </c>
      <c r="D21" s="12">
        <v>403</v>
      </c>
      <c r="E21" s="13" t="s">
        <v>39</v>
      </c>
      <c r="F21" s="9" t="s">
        <v>12</v>
      </c>
      <c r="G21" s="11" t="s">
        <v>40</v>
      </c>
      <c r="H21" s="11" t="s">
        <v>104</v>
      </c>
      <c r="I21" s="11" t="s">
        <v>105</v>
      </c>
      <c r="J21" s="9" t="s">
        <v>22</v>
      </c>
      <c r="K21" s="10">
        <v>200</v>
      </c>
      <c r="L21" s="14">
        <v>0</v>
      </c>
      <c r="M21" s="14">
        <v>0</v>
      </c>
      <c r="N21" s="14">
        <v>0</v>
      </c>
      <c r="O21" s="14">
        <v>0</v>
      </c>
      <c r="P21" s="14">
        <v>0</v>
      </c>
      <c r="Q21" s="14">
        <v>0</v>
      </c>
    </row>
    <row r="22" spans="2:17" ht="135" x14ac:dyDescent="0.25">
      <c r="B22" s="11" t="s">
        <v>13</v>
      </c>
      <c r="C22" s="12">
        <v>12</v>
      </c>
      <c r="D22" s="12">
        <v>799</v>
      </c>
      <c r="E22" s="13" t="s">
        <v>41</v>
      </c>
      <c r="F22" s="9" t="s">
        <v>14</v>
      </c>
      <c r="G22" s="11" t="s">
        <v>42</v>
      </c>
      <c r="H22" s="11" t="s">
        <v>106</v>
      </c>
      <c r="I22" s="11" t="s">
        <v>107</v>
      </c>
      <c r="J22" s="9" t="s">
        <v>22</v>
      </c>
      <c r="K22" s="10">
        <v>200</v>
      </c>
      <c r="L22" s="14">
        <v>0</v>
      </c>
      <c r="M22" s="14">
        <v>10000000</v>
      </c>
      <c r="N22" s="14">
        <v>0</v>
      </c>
      <c r="O22" s="14">
        <v>0</v>
      </c>
      <c r="P22" s="14">
        <v>0</v>
      </c>
      <c r="Q22" s="14">
        <v>0</v>
      </c>
    </row>
    <row r="23" spans="2:17" ht="150" x14ac:dyDescent="0.25">
      <c r="B23" s="11" t="s">
        <v>13</v>
      </c>
      <c r="C23" s="12">
        <v>12</v>
      </c>
      <c r="D23" s="12">
        <v>777</v>
      </c>
      <c r="E23" s="13" t="s">
        <v>43</v>
      </c>
      <c r="F23" s="9" t="s">
        <v>44</v>
      </c>
      <c r="G23" s="11" t="s">
        <v>45</v>
      </c>
      <c r="H23" s="11" t="s">
        <v>108</v>
      </c>
      <c r="I23" s="11" t="s">
        <v>109</v>
      </c>
      <c r="J23" s="9" t="s">
        <v>22</v>
      </c>
      <c r="K23" s="10">
        <v>200</v>
      </c>
      <c r="L23" s="14">
        <v>250000</v>
      </c>
      <c r="M23" s="14">
        <v>0</v>
      </c>
      <c r="N23" s="14">
        <v>0</v>
      </c>
      <c r="O23" s="14">
        <v>0</v>
      </c>
      <c r="P23" s="14">
        <v>0</v>
      </c>
      <c r="Q23" s="14">
        <v>0</v>
      </c>
    </row>
    <row r="24" spans="2:17" ht="135" x14ac:dyDescent="0.25">
      <c r="B24" s="11" t="s">
        <v>13</v>
      </c>
      <c r="C24" s="12">
        <v>12</v>
      </c>
      <c r="D24" s="12">
        <v>777</v>
      </c>
      <c r="E24" s="13" t="s">
        <v>43</v>
      </c>
      <c r="F24" s="9" t="s">
        <v>44</v>
      </c>
      <c r="G24" s="11" t="s">
        <v>45</v>
      </c>
      <c r="H24" s="11" t="s">
        <v>110</v>
      </c>
      <c r="I24" s="11" t="s">
        <v>111</v>
      </c>
      <c r="J24" s="9" t="s">
        <v>22</v>
      </c>
      <c r="K24" s="10">
        <v>200</v>
      </c>
      <c r="L24" s="14">
        <v>0</v>
      </c>
      <c r="M24" s="14">
        <v>0</v>
      </c>
      <c r="N24" s="14">
        <v>0</v>
      </c>
      <c r="O24" s="14">
        <v>0</v>
      </c>
      <c r="P24" s="14">
        <v>0</v>
      </c>
      <c r="Q24" s="14">
        <v>0</v>
      </c>
    </row>
    <row r="25" spans="2:17" ht="75" x14ac:dyDescent="0.25">
      <c r="B25" s="11" t="s">
        <v>15</v>
      </c>
      <c r="C25" s="12">
        <v>14</v>
      </c>
      <c r="D25" s="12">
        <v>509</v>
      </c>
      <c r="E25" s="13" t="s">
        <v>112</v>
      </c>
      <c r="F25" s="9" t="s">
        <v>113</v>
      </c>
      <c r="G25" s="11" t="s">
        <v>114</v>
      </c>
      <c r="H25" s="11" t="s">
        <v>115</v>
      </c>
      <c r="I25" s="11" t="s">
        <v>116</v>
      </c>
      <c r="J25" s="9" t="s">
        <v>22</v>
      </c>
      <c r="K25" s="10">
        <v>200</v>
      </c>
      <c r="L25" s="14">
        <v>3100000</v>
      </c>
      <c r="M25" s="14">
        <v>0</v>
      </c>
      <c r="N25" s="14">
        <v>0</v>
      </c>
      <c r="O25" s="14">
        <v>0</v>
      </c>
      <c r="P25" s="14">
        <v>0</v>
      </c>
      <c r="Q25" s="14">
        <v>0</v>
      </c>
    </row>
    <row r="26" spans="2:17" ht="105" x14ac:dyDescent="0.25">
      <c r="B26" s="11" t="s">
        <v>15</v>
      </c>
      <c r="C26" s="12">
        <v>14</v>
      </c>
      <c r="D26" s="12">
        <v>501</v>
      </c>
      <c r="E26" s="13" t="s">
        <v>46</v>
      </c>
      <c r="F26" s="9" t="s">
        <v>16</v>
      </c>
      <c r="G26" s="11" t="s">
        <v>47</v>
      </c>
      <c r="H26" s="11" t="s">
        <v>117</v>
      </c>
      <c r="I26" s="11" t="s">
        <v>118</v>
      </c>
      <c r="J26" s="9" t="s">
        <v>22</v>
      </c>
      <c r="K26" s="10">
        <v>200</v>
      </c>
      <c r="L26" s="14">
        <v>0</v>
      </c>
      <c r="M26" s="14">
        <v>0</v>
      </c>
      <c r="N26" s="14">
        <v>0</v>
      </c>
      <c r="O26" s="14">
        <v>20000000</v>
      </c>
      <c r="P26" s="14">
        <v>0</v>
      </c>
      <c r="Q26" s="14">
        <v>0</v>
      </c>
    </row>
    <row r="27" spans="2:17" ht="135" x14ac:dyDescent="0.25">
      <c r="B27" s="11" t="s">
        <v>48</v>
      </c>
      <c r="C27" s="12">
        <v>15</v>
      </c>
      <c r="D27" s="12">
        <v>912</v>
      </c>
      <c r="E27" s="13" t="s">
        <v>49</v>
      </c>
      <c r="F27" s="9" t="s">
        <v>50</v>
      </c>
      <c r="G27" s="11" t="s">
        <v>51</v>
      </c>
      <c r="H27" s="11" t="s">
        <v>119</v>
      </c>
      <c r="I27" s="11" t="s">
        <v>120</v>
      </c>
      <c r="J27" s="9" t="s">
        <v>22</v>
      </c>
      <c r="K27" s="10">
        <v>200</v>
      </c>
      <c r="L27" s="14">
        <v>0</v>
      </c>
      <c r="M27" s="14">
        <v>0</v>
      </c>
      <c r="N27" s="14">
        <v>0</v>
      </c>
      <c r="O27" s="14">
        <v>0</v>
      </c>
      <c r="P27" s="14">
        <v>0</v>
      </c>
      <c r="Q27" s="14">
        <v>0</v>
      </c>
    </row>
    <row r="28" spans="2:17" ht="150" x14ac:dyDescent="0.25">
      <c r="B28" s="11" t="s">
        <v>48</v>
      </c>
      <c r="C28" s="12">
        <v>15</v>
      </c>
      <c r="D28" s="12">
        <v>912</v>
      </c>
      <c r="E28" s="13" t="s">
        <v>49</v>
      </c>
      <c r="F28" s="9" t="s">
        <v>50</v>
      </c>
      <c r="G28" s="11" t="s">
        <v>51</v>
      </c>
      <c r="H28" s="11" t="s">
        <v>121</v>
      </c>
      <c r="I28" s="11" t="s">
        <v>122</v>
      </c>
      <c r="J28" s="9" t="s">
        <v>22</v>
      </c>
      <c r="K28" s="10">
        <v>200</v>
      </c>
      <c r="L28" s="14">
        <v>0</v>
      </c>
      <c r="M28" s="14">
        <v>0</v>
      </c>
      <c r="N28" s="14">
        <v>0</v>
      </c>
      <c r="O28" s="14">
        <v>0</v>
      </c>
      <c r="P28" s="14">
        <v>0</v>
      </c>
      <c r="Q28" s="14">
        <v>0</v>
      </c>
    </row>
    <row r="29" spans="2:17" ht="75" x14ac:dyDescent="0.25">
      <c r="B29" s="11" t="s">
        <v>48</v>
      </c>
      <c r="C29" s="12">
        <v>15</v>
      </c>
      <c r="D29" s="12">
        <v>912</v>
      </c>
      <c r="E29" s="13" t="s">
        <v>49</v>
      </c>
      <c r="F29" s="9" t="s">
        <v>50</v>
      </c>
      <c r="G29" s="11" t="s">
        <v>51</v>
      </c>
      <c r="H29" s="11" t="s">
        <v>123</v>
      </c>
      <c r="I29" s="11" t="s">
        <v>124</v>
      </c>
      <c r="J29" s="9" t="s">
        <v>22</v>
      </c>
      <c r="K29" s="10">
        <v>200</v>
      </c>
      <c r="L29" s="14">
        <v>244519</v>
      </c>
      <c r="M29" s="14">
        <v>0</v>
      </c>
      <c r="N29" s="14">
        <v>454106</v>
      </c>
      <c r="O29" s="14">
        <v>0</v>
      </c>
      <c r="P29" s="14">
        <v>0</v>
      </c>
      <c r="Q29" s="14">
        <v>0</v>
      </c>
    </row>
    <row r="30" spans="2:17" ht="90" x14ac:dyDescent="0.25">
      <c r="B30" s="11" t="s">
        <v>48</v>
      </c>
      <c r="C30" s="12">
        <v>15</v>
      </c>
      <c r="D30" s="12">
        <v>123</v>
      </c>
      <c r="E30" s="13" t="s">
        <v>125</v>
      </c>
      <c r="F30" s="9" t="s">
        <v>126</v>
      </c>
      <c r="G30" s="11" t="s">
        <v>127</v>
      </c>
      <c r="H30" s="11" t="s">
        <v>128</v>
      </c>
      <c r="I30" s="11" t="s">
        <v>129</v>
      </c>
      <c r="J30" s="9" t="s">
        <v>22</v>
      </c>
      <c r="K30" s="10">
        <v>200</v>
      </c>
      <c r="L30" s="14">
        <v>0</v>
      </c>
      <c r="M30" s="14">
        <v>0</v>
      </c>
      <c r="N30" s="14">
        <v>0</v>
      </c>
      <c r="O30" s="14">
        <v>126788000</v>
      </c>
      <c r="P30" s="14">
        <v>0</v>
      </c>
      <c r="Q30" s="14">
        <v>0</v>
      </c>
    </row>
    <row r="31" spans="2:17" ht="90" x14ac:dyDescent="0.25">
      <c r="B31" s="11" t="s">
        <v>48</v>
      </c>
      <c r="C31" s="12">
        <v>15</v>
      </c>
      <c r="D31" s="12">
        <v>123</v>
      </c>
      <c r="E31" s="13" t="s">
        <v>125</v>
      </c>
      <c r="F31" s="9" t="s">
        <v>126</v>
      </c>
      <c r="G31" s="11" t="s">
        <v>127</v>
      </c>
      <c r="H31" s="11" t="s">
        <v>130</v>
      </c>
      <c r="I31" s="11" t="s">
        <v>131</v>
      </c>
      <c r="J31" s="9" t="s">
        <v>22</v>
      </c>
      <c r="K31" s="10">
        <v>200</v>
      </c>
      <c r="L31" s="14">
        <v>0</v>
      </c>
      <c r="M31" s="14">
        <v>3000000</v>
      </c>
      <c r="N31" s="14">
        <v>0</v>
      </c>
      <c r="O31" s="14">
        <v>0</v>
      </c>
      <c r="P31" s="14">
        <v>0</v>
      </c>
      <c r="Q31" s="14">
        <v>0</v>
      </c>
    </row>
    <row r="32" spans="2:17" ht="90" x14ac:dyDescent="0.25">
      <c r="B32" s="11" t="s">
        <v>48</v>
      </c>
      <c r="C32" s="12">
        <v>15</v>
      </c>
      <c r="D32" s="12">
        <v>123</v>
      </c>
      <c r="E32" s="13" t="s">
        <v>125</v>
      </c>
      <c r="F32" s="9" t="s">
        <v>126</v>
      </c>
      <c r="G32" s="11" t="s">
        <v>127</v>
      </c>
      <c r="H32" s="11" t="s">
        <v>132</v>
      </c>
      <c r="I32" s="11" t="s">
        <v>133</v>
      </c>
      <c r="J32" s="9" t="s">
        <v>22</v>
      </c>
      <c r="K32" s="10">
        <v>200</v>
      </c>
      <c r="L32" s="14">
        <v>250000</v>
      </c>
      <c r="M32" s="14">
        <v>0</v>
      </c>
      <c r="N32" s="14">
        <v>750000</v>
      </c>
      <c r="O32" s="14">
        <v>0</v>
      </c>
      <c r="P32" s="14">
        <v>0</v>
      </c>
      <c r="Q32" s="14">
        <v>0</v>
      </c>
    </row>
    <row r="33" spans="2:17" ht="90" x14ac:dyDescent="0.25">
      <c r="B33" s="11" t="s">
        <v>48</v>
      </c>
      <c r="C33" s="12">
        <v>15</v>
      </c>
      <c r="D33" s="12">
        <v>123</v>
      </c>
      <c r="E33" s="13" t="s">
        <v>125</v>
      </c>
      <c r="F33" s="9" t="s">
        <v>126</v>
      </c>
      <c r="G33" s="11" t="s">
        <v>127</v>
      </c>
      <c r="H33" s="11" t="s">
        <v>134</v>
      </c>
      <c r="I33" s="11" t="s">
        <v>135</v>
      </c>
      <c r="J33" s="9" t="s">
        <v>22</v>
      </c>
      <c r="K33" s="10">
        <v>200</v>
      </c>
      <c r="L33" s="14">
        <v>90000</v>
      </c>
      <c r="M33" s="14">
        <v>0</v>
      </c>
      <c r="N33" s="14">
        <v>0</v>
      </c>
      <c r="O33" s="14">
        <v>0</v>
      </c>
      <c r="P33" s="14">
        <v>0</v>
      </c>
      <c r="Q33" s="14">
        <v>0</v>
      </c>
    </row>
    <row r="34" spans="2:17" ht="150" x14ac:dyDescent="0.25">
      <c r="B34" s="11" t="s">
        <v>17</v>
      </c>
      <c r="C34" s="12">
        <v>16</v>
      </c>
      <c r="D34" s="12">
        <v>949</v>
      </c>
      <c r="E34" s="13" t="s">
        <v>136</v>
      </c>
      <c r="F34" s="9" t="s">
        <v>137</v>
      </c>
      <c r="G34" s="11" t="s">
        <v>138</v>
      </c>
      <c r="H34" s="11" t="s">
        <v>139</v>
      </c>
      <c r="I34" s="11" t="s">
        <v>140</v>
      </c>
      <c r="J34" s="9" t="s">
        <v>22</v>
      </c>
      <c r="K34" s="10">
        <v>200</v>
      </c>
      <c r="L34" s="14">
        <v>100000000</v>
      </c>
      <c r="M34" s="14">
        <v>300000000</v>
      </c>
      <c r="N34" s="14">
        <v>0</v>
      </c>
      <c r="O34" s="14">
        <v>0</v>
      </c>
      <c r="P34" s="14">
        <v>0</v>
      </c>
      <c r="Q34" s="14">
        <v>0</v>
      </c>
    </row>
    <row r="35" spans="2:17" ht="150" x14ac:dyDescent="0.25">
      <c r="B35" s="11" t="s">
        <v>17</v>
      </c>
      <c r="C35" s="12">
        <v>16</v>
      </c>
      <c r="D35" s="12">
        <v>949</v>
      </c>
      <c r="E35" s="13" t="s">
        <v>136</v>
      </c>
      <c r="F35" s="9" t="s">
        <v>137</v>
      </c>
      <c r="G35" s="11" t="s">
        <v>138</v>
      </c>
      <c r="H35" s="11" t="s">
        <v>141</v>
      </c>
      <c r="I35" s="11" t="s">
        <v>142</v>
      </c>
      <c r="J35" s="9" t="s">
        <v>22</v>
      </c>
      <c r="K35" s="10">
        <v>200</v>
      </c>
      <c r="L35" s="14">
        <v>0</v>
      </c>
      <c r="M35" s="14">
        <v>0</v>
      </c>
      <c r="N35" s="14">
        <v>7800000</v>
      </c>
      <c r="O35" s="14">
        <v>0</v>
      </c>
      <c r="P35" s="14">
        <v>34800000</v>
      </c>
      <c r="Q35" s="14">
        <v>0</v>
      </c>
    </row>
    <row r="36" spans="2:17" ht="75" x14ac:dyDescent="0.25">
      <c r="B36" s="11" t="s">
        <v>17</v>
      </c>
      <c r="C36" s="12">
        <v>16</v>
      </c>
      <c r="D36" s="12">
        <v>949</v>
      </c>
      <c r="E36" s="13" t="s">
        <v>136</v>
      </c>
      <c r="F36" s="9" t="s">
        <v>137</v>
      </c>
      <c r="G36" s="11" t="s">
        <v>138</v>
      </c>
      <c r="H36" s="11" t="s">
        <v>143</v>
      </c>
      <c r="I36" s="11" t="s">
        <v>144</v>
      </c>
      <c r="J36" s="9" t="s">
        <v>22</v>
      </c>
      <c r="K36" s="10">
        <v>200</v>
      </c>
      <c r="L36" s="14">
        <v>19122800</v>
      </c>
      <c r="M36" s="14">
        <v>0</v>
      </c>
      <c r="N36" s="14">
        <v>0</v>
      </c>
      <c r="O36" s="14">
        <v>0</v>
      </c>
      <c r="P36" s="14">
        <v>0</v>
      </c>
      <c r="Q36" s="14">
        <v>0</v>
      </c>
    </row>
    <row r="37" spans="2:17" ht="105" x14ac:dyDescent="0.25">
      <c r="B37" s="11" t="s">
        <v>17</v>
      </c>
      <c r="C37" s="12">
        <v>16</v>
      </c>
      <c r="D37" s="12">
        <v>949</v>
      </c>
      <c r="E37" s="13" t="s">
        <v>136</v>
      </c>
      <c r="F37" s="9" t="s">
        <v>137</v>
      </c>
      <c r="G37" s="11" t="s">
        <v>138</v>
      </c>
      <c r="H37" s="11" t="s">
        <v>145</v>
      </c>
      <c r="I37" s="11" t="s">
        <v>146</v>
      </c>
      <c r="J37" s="9" t="s">
        <v>22</v>
      </c>
      <c r="K37" s="10">
        <v>200</v>
      </c>
      <c r="L37" s="14">
        <v>3497000</v>
      </c>
      <c r="M37" s="14">
        <v>0</v>
      </c>
      <c r="N37" s="14">
        <v>0</v>
      </c>
      <c r="O37" s="14">
        <v>0</v>
      </c>
      <c r="P37" s="14">
        <v>0</v>
      </c>
      <c r="Q37" s="14">
        <v>0</v>
      </c>
    </row>
    <row r="38" spans="2:17" ht="90" x14ac:dyDescent="0.25">
      <c r="B38" s="11" t="s">
        <v>17</v>
      </c>
      <c r="C38" s="12">
        <v>16</v>
      </c>
      <c r="D38" s="12">
        <v>949</v>
      </c>
      <c r="E38" s="13" t="s">
        <v>136</v>
      </c>
      <c r="F38" s="9" t="s">
        <v>137</v>
      </c>
      <c r="G38" s="11" t="s">
        <v>138</v>
      </c>
      <c r="H38" s="11" t="s">
        <v>147</v>
      </c>
      <c r="I38" s="11" t="s">
        <v>148</v>
      </c>
      <c r="J38" s="9" t="s">
        <v>22</v>
      </c>
      <c r="K38" s="10">
        <v>200</v>
      </c>
      <c r="L38" s="14">
        <v>0</v>
      </c>
      <c r="M38" s="14">
        <v>0</v>
      </c>
      <c r="N38" s="14">
        <v>0</v>
      </c>
      <c r="O38" s="14">
        <v>0</v>
      </c>
      <c r="P38" s="14">
        <v>0</v>
      </c>
      <c r="Q38" s="14">
        <v>0</v>
      </c>
    </row>
    <row r="39" spans="2:17" ht="195" x14ac:dyDescent="0.25">
      <c r="B39" s="11" t="s">
        <v>17</v>
      </c>
      <c r="C39" s="12">
        <v>16</v>
      </c>
      <c r="D39" s="12">
        <v>949</v>
      </c>
      <c r="E39" s="13" t="s">
        <v>136</v>
      </c>
      <c r="F39" s="9" t="s">
        <v>137</v>
      </c>
      <c r="G39" s="11" t="s">
        <v>138</v>
      </c>
      <c r="H39" s="11" t="s">
        <v>149</v>
      </c>
      <c r="I39" s="11" t="s">
        <v>150</v>
      </c>
      <c r="J39" s="9" t="s">
        <v>22</v>
      </c>
      <c r="K39" s="10">
        <v>200</v>
      </c>
      <c r="L39" s="14">
        <v>0</v>
      </c>
      <c r="M39" s="14">
        <v>0</v>
      </c>
      <c r="N39" s="14">
        <v>0</v>
      </c>
      <c r="O39" s="14">
        <v>0</v>
      </c>
      <c r="P39" s="14">
        <v>0</v>
      </c>
      <c r="Q39" s="14">
        <v>0</v>
      </c>
    </row>
    <row r="40" spans="2:17" ht="75" x14ac:dyDescent="0.25">
      <c r="B40" s="11" t="s">
        <v>17</v>
      </c>
      <c r="C40" s="12">
        <v>16</v>
      </c>
      <c r="D40" s="12">
        <v>949</v>
      </c>
      <c r="E40" s="13" t="s">
        <v>136</v>
      </c>
      <c r="F40" s="9" t="s">
        <v>137</v>
      </c>
      <c r="G40" s="11" t="s">
        <v>138</v>
      </c>
      <c r="H40" s="11" t="s">
        <v>151</v>
      </c>
      <c r="I40" s="11" t="s">
        <v>152</v>
      </c>
      <c r="J40" s="9" t="s">
        <v>22</v>
      </c>
      <c r="K40" s="10">
        <v>200</v>
      </c>
      <c r="L40" s="14">
        <v>6168800</v>
      </c>
      <c r="M40" s="14">
        <v>0</v>
      </c>
      <c r="N40" s="14">
        <v>0</v>
      </c>
      <c r="O40" s="14">
        <v>0</v>
      </c>
      <c r="P40" s="14">
        <v>0</v>
      </c>
      <c r="Q40" s="14">
        <v>0</v>
      </c>
    </row>
    <row r="41" spans="2:17" ht="150" x14ac:dyDescent="0.25">
      <c r="B41" s="11" t="s">
        <v>17</v>
      </c>
      <c r="C41" s="12">
        <v>16</v>
      </c>
      <c r="D41" s="12">
        <v>949</v>
      </c>
      <c r="E41" s="13" t="s">
        <v>136</v>
      </c>
      <c r="F41" s="9" t="s">
        <v>137</v>
      </c>
      <c r="G41" s="11" t="s">
        <v>138</v>
      </c>
      <c r="H41" s="11" t="s">
        <v>153</v>
      </c>
      <c r="I41" s="11" t="s">
        <v>154</v>
      </c>
      <c r="J41" s="9" t="s">
        <v>22</v>
      </c>
      <c r="K41" s="10">
        <v>200</v>
      </c>
      <c r="L41" s="14">
        <v>0</v>
      </c>
      <c r="M41" s="14">
        <v>16000000</v>
      </c>
      <c r="N41" s="14">
        <v>0</v>
      </c>
      <c r="O41" s="14">
        <v>0</v>
      </c>
      <c r="P41" s="14">
        <v>0</v>
      </c>
      <c r="Q41" s="14">
        <v>0</v>
      </c>
    </row>
    <row r="42" spans="2:17" ht="90" x14ac:dyDescent="0.25">
      <c r="B42" s="11" t="s">
        <v>17</v>
      </c>
      <c r="C42" s="12">
        <v>16</v>
      </c>
      <c r="D42" s="12">
        <v>949</v>
      </c>
      <c r="E42" s="13" t="s">
        <v>136</v>
      </c>
      <c r="F42" s="9" t="s">
        <v>137</v>
      </c>
      <c r="G42" s="11" t="s">
        <v>138</v>
      </c>
      <c r="H42" s="11" t="s">
        <v>155</v>
      </c>
      <c r="I42" s="11" t="s">
        <v>156</v>
      </c>
      <c r="J42" s="9" t="s">
        <v>22</v>
      </c>
      <c r="K42" s="10">
        <v>200</v>
      </c>
      <c r="L42" s="14">
        <v>34065200</v>
      </c>
      <c r="M42" s="14">
        <v>0</v>
      </c>
      <c r="N42" s="14">
        <v>893160</v>
      </c>
      <c r="O42" s="14">
        <v>0</v>
      </c>
      <c r="P42" s="14">
        <v>0</v>
      </c>
      <c r="Q42" s="14">
        <v>0</v>
      </c>
    </row>
    <row r="43" spans="2:17" ht="105" x14ac:dyDescent="0.25">
      <c r="B43" s="11" t="s">
        <v>17</v>
      </c>
      <c r="C43" s="12">
        <v>16</v>
      </c>
      <c r="D43" s="12">
        <v>949</v>
      </c>
      <c r="E43" s="13" t="s">
        <v>136</v>
      </c>
      <c r="F43" s="9" t="s">
        <v>137</v>
      </c>
      <c r="G43" s="11" t="s">
        <v>138</v>
      </c>
      <c r="H43" s="11" t="s">
        <v>157</v>
      </c>
      <c r="I43" s="11" t="s">
        <v>158</v>
      </c>
      <c r="J43" s="9" t="s">
        <v>22</v>
      </c>
      <c r="K43" s="10">
        <v>200</v>
      </c>
      <c r="L43" s="14">
        <v>0</v>
      </c>
      <c r="M43" s="14">
        <v>0</v>
      </c>
      <c r="N43" s="14">
        <v>0</v>
      </c>
      <c r="O43" s="14">
        <v>0</v>
      </c>
      <c r="P43" s="14">
        <v>0</v>
      </c>
      <c r="Q43" s="14">
        <v>0</v>
      </c>
    </row>
    <row r="44" spans="2:17" ht="105" x14ac:dyDescent="0.25">
      <c r="B44" s="11" t="s">
        <v>17</v>
      </c>
      <c r="C44" s="12">
        <v>16</v>
      </c>
      <c r="D44" s="12">
        <v>949</v>
      </c>
      <c r="E44" s="13" t="s">
        <v>136</v>
      </c>
      <c r="F44" s="9" t="s">
        <v>137</v>
      </c>
      <c r="G44" s="11" t="s">
        <v>138</v>
      </c>
      <c r="H44" s="11" t="s">
        <v>159</v>
      </c>
      <c r="I44" s="11" t="s">
        <v>160</v>
      </c>
      <c r="J44" s="9" t="s">
        <v>22</v>
      </c>
      <c r="K44" s="10">
        <v>200</v>
      </c>
      <c r="L44" s="14">
        <v>43305379</v>
      </c>
      <c r="M44" s="14">
        <v>0</v>
      </c>
      <c r="N44" s="14">
        <v>0</v>
      </c>
      <c r="O44" s="14">
        <v>0</v>
      </c>
      <c r="P44" s="14">
        <v>0</v>
      </c>
      <c r="Q44" s="14">
        <v>0</v>
      </c>
    </row>
    <row r="45" spans="2:17" ht="90" x14ac:dyDescent="0.25">
      <c r="B45" s="11" t="s">
        <v>17</v>
      </c>
      <c r="C45" s="12">
        <v>16</v>
      </c>
      <c r="D45" s="12">
        <v>949</v>
      </c>
      <c r="E45" s="13" t="s">
        <v>136</v>
      </c>
      <c r="F45" s="9" t="s">
        <v>137</v>
      </c>
      <c r="G45" s="11" t="s">
        <v>138</v>
      </c>
      <c r="H45" s="11" t="s">
        <v>161</v>
      </c>
      <c r="I45" s="11" t="s">
        <v>162</v>
      </c>
      <c r="J45" s="9" t="s">
        <v>22</v>
      </c>
      <c r="K45" s="10">
        <v>200</v>
      </c>
      <c r="L45" s="14">
        <v>0</v>
      </c>
      <c r="M45" s="14">
        <v>0</v>
      </c>
      <c r="N45" s="14">
        <v>0</v>
      </c>
      <c r="O45" s="14">
        <v>0</v>
      </c>
      <c r="P45" s="14">
        <v>0</v>
      </c>
      <c r="Q45" s="14">
        <v>0</v>
      </c>
    </row>
    <row r="46" spans="2:17" ht="120" x14ac:dyDescent="0.25">
      <c r="B46" s="11" t="s">
        <v>17</v>
      </c>
      <c r="C46" s="12">
        <v>16</v>
      </c>
      <c r="D46" s="12">
        <v>949</v>
      </c>
      <c r="E46" s="13" t="s">
        <v>136</v>
      </c>
      <c r="F46" s="9" t="s">
        <v>137</v>
      </c>
      <c r="G46" s="11" t="s">
        <v>138</v>
      </c>
      <c r="H46" s="11" t="s">
        <v>163</v>
      </c>
      <c r="I46" s="11" t="s">
        <v>164</v>
      </c>
      <c r="J46" s="9" t="s">
        <v>22</v>
      </c>
      <c r="K46" s="10">
        <v>200</v>
      </c>
      <c r="L46" s="14">
        <v>0</v>
      </c>
      <c r="M46" s="14">
        <v>0</v>
      </c>
      <c r="N46" s="14">
        <v>0</v>
      </c>
      <c r="O46" s="14">
        <v>0</v>
      </c>
      <c r="P46" s="14">
        <v>0</v>
      </c>
      <c r="Q46" s="14">
        <v>0</v>
      </c>
    </row>
  </sheetData>
  <phoneticPr fontId="4" type="noConversion"/>
  <printOptions horizontalCentered="1"/>
  <pageMargins left="0.45" right="0.45" top="0.5" bottom="0.5" header="0.3" footer="0.3"/>
  <pageSetup scale="62" fitToHeight="0" orientation="landscape" r:id="rId1"/>
  <headerFooter>
    <oddFooter>&amp;R&amp;10Page &amp;P</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4826C66-4D88-4788-A762-02C0DC1411B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Filters</vt:lpstr>
      <vt:lpstr>Capital Amendments</vt:lpstr>
      <vt:lpstr>'Capital Amendments'!Print_Area</vt:lpstr>
      <vt:lpstr>'Capital Amendments'!Print_Titles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2022-12-12T16:03:22Z</dcterms:modified>
</cp:coreProperties>
</file>