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BudgetDocument\2026BudgetDocument\Spreadsheets\"/>
    </mc:Choice>
  </mc:AlternateContent>
  <xr:revisionPtr revIDLastSave="0" documentId="13_ncr:1_{F2F4DBC3-BFFE-454E-98E9-2C3F89C275A7}" xr6:coauthVersionLast="47" xr6:coauthVersionMax="47" xr10:uidLastSave="{00000000-0000-0000-0000-000000000000}"/>
  <bookViews>
    <workbookView xWindow="-110" yWindow="-110" windowWidth="25180" windowHeight="16140" xr2:uid="{FACB1554-4612-4830-8FF9-A87314BC9AED}"/>
  </bookViews>
  <sheets>
    <sheet name="Filters" sheetId="5" r:id="rId1"/>
    <sheet name="2024-2026 Capital Summary" sheetId="4" r:id="rId2"/>
  </sheets>
  <definedNames>
    <definedName name="ExternalData_2" localSheetId="1" hidden="1">'2024-2026 Capital Summary'!$B$4:$AE$175</definedName>
    <definedName name="Slicer_Agency">#N/A</definedName>
    <definedName name="Slicer_Chapter___Session">#N/A</definedName>
    <definedName name="Slicer_Secretarial_Area">#N/A</definedName>
    <definedName name="Slicer_Type">#N/A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5" l="1"/>
  <c r="K4" i="5"/>
  <c r="J4" i="5"/>
  <c r="I4" i="5"/>
  <c r="H4" i="5"/>
  <c r="G4" i="5"/>
  <c r="F4" i="5"/>
  <c r="E4" i="5"/>
  <c r="U3" i="4"/>
  <c r="V3" i="4"/>
  <c r="W3" i="4"/>
  <c r="X3" i="4"/>
  <c r="Y3" i="4"/>
  <c r="Z3" i="4"/>
  <c r="AA3" i="4"/>
  <c r="AB3" i="4"/>
  <c r="AC3" i="4"/>
  <c r="AD3" i="4"/>
  <c r="AE3" i="4"/>
  <c r="T3"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AF5BE86-DC5B-4D94-96A2-76F16DA91B2F}" keepAlive="1" name="Query - BD211_Summary" description="Connection to the 'BD211_Summary' query in the workbook." type="5" refreshedVersion="8" background="1" saveData="1">
    <dbPr connection="Provider=Microsoft.Mashup.OleDb.1;Data Source=$Workbook$;Location=BD211_Summary;Extended Properties=&quot;&quot;" command="SELECT * FROM [BD211_Summary]"/>
  </connection>
  <connection id="2" xr16:uid="{E768074B-3ADA-4DE7-B82E-64734DB229E0}" keepAlive="1" name="Query - Qry_Agencies" description="Connection to the 'Qry_Agencies' query in the workbook." type="5" refreshedVersion="0" background="1">
    <dbPr connection="Provider=Microsoft.Mashup.OleDb.1;Data Source=$Workbook$;Location=Qry_Agencies;Extended Properties=&quot;&quot;" command="SELECT * FROM [Qry_Agencies]"/>
  </connection>
  <connection id="3" xr16:uid="{85D43369-BB23-4CC7-96ED-429B76B190B5}" keepAlive="1" name="Query - Qry_Bullets" description="Connection to the 'Qry_Bullets' query in the workbook." type="5" refreshedVersion="0" background="1">
    <dbPr connection="Provider=Microsoft.Mashup.OleDb.1;Data Source=$Workbook$;Location=Qry_Bullets;Extended Properties=&quot;&quot;" command="SELECT * FROM [Qry_Bullets]"/>
  </connection>
  <connection id="4" xr16:uid="{CE8333E8-065F-4A47-A19D-35B137AF3A1D}" keepAlive="1" name="Query - Qry_SecArea" description="Connection to the 'Qry_SecArea' query in the workbook." type="5" refreshedVersion="0" background="1">
    <dbPr connection="Provider=Microsoft.Mashup.OleDb.1;Data Source=$Workbook$;Location=Qry_SecArea;Extended Properties=&quot;&quot;" command="SELECT * FROM [Qry_SecArea]"/>
  </connection>
</connections>
</file>

<file path=xl/sharedStrings.xml><?xml version="1.0" encoding="utf-8"?>
<sst xmlns="http://schemas.openxmlformats.org/spreadsheetml/2006/main" count="2237" uniqueCount="711">
  <si>
    <t>Secretarial Area</t>
  </si>
  <si>
    <t>Sec Area Sort</t>
  </si>
  <si>
    <t>Agency</t>
  </si>
  <si>
    <t>Agency Code</t>
  </si>
  <si>
    <t>Agency Name</t>
  </si>
  <si>
    <t>Agency Sort</t>
  </si>
  <si>
    <t>Budget Round</t>
  </si>
  <si>
    <t>Biennium</t>
  </si>
  <si>
    <t>Chapter / Session</t>
  </si>
  <si>
    <t>Session Sort</t>
  </si>
  <si>
    <t>Type</t>
  </si>
  <si>
    <t>Type Sort</t>
  </si>
  <si>
    <t>Title</t>
  </si>
  <si>
    <t>Initial Bill</t>
  </si>
  <si>
    <t>2024-2026</t>
  </si>
  <si>
    <t>2024 Spec Sess I - CH 2</t>
  </si>
  <si>
    <t>General Assembly Amendment</t>
  </si>
  <si>
    <t>Amended Bill</t>
  </si>
  <si>
    <t>2025 Session - CH 725</t>
  </si>
  <si>
    <t>Administration</t>
  </si>
  <si>
    <t>194: Department of General Services</t>
  </si>
  <si>
    <t>Department of General Services</t>
  </si>
  <si>
    <t>059000</t>
  </si>
  <si>
    <t>Caboose Bill</t>
  </si>
  <si>
    <t>2026 Session - HB/SB 29</t>
  </si>
  <si>
    <t>Education</t>
  </si>
  <si>
    <t>204: The College of William and Mary in Virginia</t>
  </si>
  <si>
    <t>The College of William and Mary in Virginia</t>
  </si>
  <si>
    <t>088000</t>
  </si>
  <si>
    <t>268: Virginia Institute of Marine Science</t>
  </si>
  <si>
    <t>Virginia Institute of Marine Science</t>
  </si>
  <si>
    <t>090000</t>
  </si>
  <si>
    <t>247: George Mason University</t>
  </si>
  <si>
    <t>George Mason University</t>
  </si>
  <si>
    <t>091000</t>
  </si>
  <si>
    <t>216: James Madison University</t>
  </si>
  <si>
    <t>James Madison University</t>
  </si>
  <si>
    <t>092000</t>
  </si>
  <si>
    <t>214: Longwood University</t>
  </si>
  <si>
    <t>Longwood University</t>
  </si>
  <si>
    <t>093000</t>
  </si>
  <si>
    <t>213: Norfolk State University</t>
  </si>
  <si>
    <t>Norfolk State University</t>
  </si>
  <si>
    <t>094000</t>
  </si>
  <si>
    <t>221: Old Dominion University</t>
  </si>
  <si>
    <t>Old Dominion University</t>
  </si>
  <si>
    <t>095000</t>
  </si>
  <si>
    <t>217: Radford University</t>
  </si>
  <si>
    <t>Radford University</t>
  </si>
  <si>
    <t>096000</t>
  </si>
  <si>
    <t>215: University of Mary Washington</t>
  </si>
  <si>
    <t>University of Mary Washington</t>
  </si>
  <si>
    <t>097000</t>
  </si>
  <si>
    <t>207: University of Virginia</t>
  </si>
  <si>
    <t>University of Virginia</t>
  </si>
  <si>
    <t>098000</t>
  </si>
  <si>
    <t>246: University of Virginia's College at Wise</t>
  </si>
  <si>
    <t>University of Virginia's College at Wise</t>
  </si>
  <si>
    <t>100000</t>
  </si>
  <si>
    <t>236: Virginia Commonwealth University</t>
  </si>
  <si>
    <t>Virginia Commonwealth University</t>
  </si>
  <si>
    <t>101000</t>
  </si>
  <si>
    <t>260: Virginia Community College System</t>
  </si>
  <si>
    <t>Virginia Community College System</t>
  </si>
  <si>
    <t>102000</t>
  </si>
  <si>
    <t>211: Virginia Military Institute</t>
  </si>
  <si>
    <t>Virginia Military Institute</t>
  </si>
  <si>
    <t>103000</t>
  </si>
  <si>
    <t>208: Virginia Polytechnic Institute and State University</t>
  </si>
  <si>
    <t>Virginia Polytechnic Institute and State University</t>
  </si>
  <si>
    <t>104000</t>
  </si>
  <si>
    <t>212: Virginia State University</t>
  </si>
  <si>
    <t>Virginia State University</t>
  </si>
  <si>
    <t>106000</t>
  </si>
  <si>
    <t>234: Cooperative Extension and Agricultural Research Services</t>
  </si>
  <si>
    <t>Cooperative Extension and Agricultural Research Services</t>
  </si>
  <si>
    <t>107000</t>
  </si>
  <si>
    <t>417: Gunston Hall</t>
  </si>
  <si>
    <t>Gunston Hall</t>
  </si>
  <si>
    <t>109000</t>
  </si>
  <si>
    <t>146: The Science Museum of Virginia</t>
  </si>
  <si>
    <t>The Science Museum of Virginia</t>
  </si>
  <si>
    <t>112000</t>
  </si>
  <si>
    <t>948: Southwest Virginia Higher Education Center</t>
  </si>
  <si>
    <t>Southwest Virginia Higher Education Center</t>
  </si>
  <si>
    <t>120000</t>
  </si>
  <si>
    <t>Health and Human Resources</t>
  </si>
  <si>
    <t>720: Department of Behavioral Health and Developmental Services</t>
  </si>
  <si>
    <t>Department of Behavioral Health and Developmental Services</t>
  </si>
  <si>
    <t>138000</t>
  </si>
  <si>
    <t>Natural and Historic Resources</t>
  </si>
  <si>
    <t>199: Department of Conservation and Recreation</t>
  </si>
  <si>
    <t>Department of Conservation and Recreation</t>
  </si>
  <si>
    <t>151000</t>
  </si>
  <si>
    <t>403: Department of Wildlife Resources</t>
  </si>
  <si>
    <t>Department of Wildlife Resources</t>
  </si>
  <si>
    <t>153000</t>
  </si>
  <si>
    <t>Public Safety and Homeland Security</t>
  </si>
  <si>
    <t>799: Department of Corrections</t>
  </si>
  <si>
    <t>Department of Corrections</t>
  </si>
  <si>
    <t>161000</t>
  </si>
  <si>
    <t>Transportation</t>
  </si>
  <si>
    <t>154: Department of Motor Vehicles</t>
  </si>
  <si>
    <t>Department of Motor Vehicles</t>
  </si>
  <si>
    <t>177000</t>
  </si>
  <si>
    <t>501: Department of Transportation</t>
  </si>
  <si>
    <t>Department of Transportation</t>
  </si>
  <si>
    <t>181000</t>
  </si>
  <si>
    <t>407: Virginia Port Authority</t>
  </si>
  <si>
    <t>Virginia Port Authority</t>
  </si>
  <si>
    <t>183000</t>
  </si>
  <si>
    <t>Veterans and Defense Affairs</t>
  </si>
  <si>
    <t>912: Department of Veterans Services</t>
  </si>
  <si>
    <t>Department of Veterans Services</t>
  </si>
  <si>
    <t>183030</t>
  </si>
  <si>
    <t>123: Department of Military Affairs</t>
  </si>
  <si>
    <t>Department of Military Affairs</t>
  </si>
  <si>
    <t>183510</t>
  </si>
  <si>
    <t>Central Appropriations</t>
  </si>
  <si>
    <t>CapitalProjectCode</t>
  </si>
  <si>
    <t>CapitalProjectTitle</t>
  </si>
  <si>
    <t>Introduced Capital Amendment</t>
  </si>
  <si>
    <t>Reassess space needs for the Supreme Court and the Court of Appeals</t>
  </si>
  <si>
    <t>Renovate and repair Fort Monroe</t>
  </si>
  <si>
    <t>18191</t>
  </si>
  <si>
    <t>Renovate and Repair Fort Monroe</t>
  </si>
  <si>
    <t>Renovate office space to relocate James Monroe Building tenants and demolish Monroe Building</t>
  </si>
  <si>
    <t>18719</t>
  </si>
  <si>
    <t>Renovate office space to relocate Monroe Building tenants</t>
  </si>
  <si>
    <t>DGS - New State Agency Facility</t>
  </si>
  <si>
    <t>DGS - Commonwealth Courts Building</t>
  </si>
  <si>
    <t>18537</t>
  </si>
  <si>
    <t>Commonwealth Courts Building</t>
  </si>
  <si>
    <t>DGS - Redirect Monroe Tenant Relocation</t>
  </si>
  <si>
    <t>New State Agency Building</t>
  </si>
  <si>
    <t>18765</t>
  </si>
  <si>
    <t>Relocate Office of Fleet Management Services</t>
  </si>
  <si>
    <t>18776</t>
  </si>
  <si>
    <t>New State Agency Building (C-3.50 #1c)</t>
  </si>
  <si>
    <t>State Fleet Management Services (C-3.60 #1c)</t>
  </si>
  <si>
    <t>Supplement Renovate Dormitories project</t>
  </si>
  <si>
    <t>18218</t>
  </si>
  <si>
    <t>Renovate Dormitories</t>
  </si>
  <si>
    <t>Construct West Woods Phase 2</t>
  </si>
  <si>
    <t>18766</t>
  </si>
  <si>
    <t>2024 Special Session I: Provide clarifying language for project funding scope</t>
  </si>
  <si>
    <t>18746</t>
  </si>
  <si>
    <t>Construct Marine Operations Administration Complex</t>
  </si>
  <si>
    <t>VIMS: Marine Operations Complex</t>
  </si>
  <si>
    <t>Aggregate Critical Deferred Maintenance</t>
  </si>
  <si>
    <t>18720</t>
  </si>
  <si>
    <t>Address Priority Facility Improvements</t>
  </si>
  <si>
    <t>GMU Priority Facility Improvements</t>
  </si>
  <si>
    <t xml:space="preserve">Address Priority Facility Improvements </t>
  </si>
  <si>
    <t>GMU: Address Priority Facility Improvements (C-5 #1c)</t>
  </si>
  <si>
    <t>Blanket Property Acquisition</t>
  </si>
  <si>
    <t>17821</t>
  </si>
  <si>
    <t>Renovate Spotswood Hall</t>
  </si>
  <si>
    <t>18710</t>
  </si>
  <si>
    <t>JMU - Construct College of Health and Behavioral Studies Expansion</t>
  </si>
  <si>
    <t>18739</t>
  </si>
  <si>
    <t>Expand College of Health and Behavioral Studies Building</t>
  </si>
  <si>
    <t>Construct Student Housing</t>
  </si>
  <si>
    <t>18771</t>
  </si>
  <si>
    <t>Replace and augment information technology network and security equipment</t>
  </si>
  <si>
    <t>18767</t>
  </si>
  <si>
    <t>Replace and Augment IT Network and Security Equipment</t>
  </si>
  <si>
    <t>Improve Campus Infrastructure</t>
  </si>
  <si>
    <t>18724</t>
  </si>
  <si>
    <t>2024 Special Session I: Supplant funding for capital project: NSU Campus Infrastructure</t>
  </si>
  <si>
    <t>NSU: Improve Campus Infrastructure</t>
  </si>
  <si>
    <t>NSU:  Living Learning Center- Planning</t>
  </si>
  <si>
    <t>18740</t>
  </si>
  <si>
    <t>Living Learning Center</t>
  </si>
  <si>
    <t>Improve Campus Security</t>
  </si>
  <si>
    <t>18768</t>
  </si>
  <si>
    <t>NSU: Improve Campus Security (C-8.60 #1c)</t>
  </si>
  <si>
    <t>Address deferred maintenance</t>
  </si>
  <si>
    <t>18670</t>
  </si>
  <si>
    <t>Campus Infrastructure Repair- Phase I</t>
  </si>
  <si>
    <t>ODU:  Campus Infrastructure Repair- Phase I</t>
  </si>
  <si>
    <t>ODU - Construct Engineering and Arts Building</t>
  </si>
  <si>
    <t>18741</t>
  </si>
  <si>
    <t>Construct Engineering and Arts Building</t>
  </si>
  <si>
    <t>Address Deferred Maintenance</t>
  </si>
  <si>
    <t>18726</t>
  </si>
  <si>
    <t xml:space="preserve">Address Deferred Maintenance </t>
  </si>
  <si>
    <t>RU Deferred Maintenance</t>
  </si>
  <si>
    <t xml:space="preserve">Renovate Dalton Hall </t>
  </si>
  <si>
    <t>18769</t>
  </si>
  <si>
    <t>Renovate Dalton Hall</t>
  </si>
  <si>
    <t>18725</t>
  </si>
  <si>
    <t>Address Critical Life/Safety</t>
  </si>
  <si>
    <t>UMW: Deferred Maintenance</t>
  </si>
  <si>
    <t>Address energy infrastructure</t>
  </si>
  <si>
    <t>18770</t>
  </si>
  <si>
    <t>Improve Energy Infrastructure</t>
  </si>
  <si>
    <t xml:space="preserve">Address deferred maintenance </t>
  </si>
  <si>
    <t>18722</t>
  </si>
  <si>
    <t>UVA - Construct Center for the Arts</t>
  </si>
  <si>
    <t>18602</t>
  </si>
  <si>
    <t>Construct Center for the Arts</t>
  </si>
  <si>
    <t>UVA Deferred Maintenance</t>
  </si>
  <si>
    <t>18730</t>
  </si>
  <si>
    <t>UVA-W Deferred Maintenance</t>
  </si>
  <si>
    <t>Construct New School of Dentistry</t>
  </si>
  <si>
    <t>18676</t>
  </si>
  <si>
    <t>18729</t>
  </si>
  <si>
    <t>VCU:  Construct New School of Dentistry</t>
  </si>
  <si>
    <t>VCU Deferred Maintenance</t>
  </si>
  <si>
    <t>18721</t>
  </si>
  <si>
    <t>Systemwide Small Renovations</t>
  </si>
  <si>
    <t>VCCS:  Systemwide Small Renovations and Space Reprogramming</t>
  </si>
  <si>
    <t>VCCS:  Workforce Trades and Innovation Center  (C-16.10 #1c)</t>
  </si>
  <si>
    <t>18777</t>
  </si>
  <si>
    <t>Workforce Trades and Innovation Center</t>
  </si>
  <si>
    <t>VCCS:  Construct Aviation Maintenance Technician Facility (C-16.20 #1c)</t>
  </si>
  <si>
    <t>18778</t>
  </si>
  <si>
    <t>Construct Aviation Maintenance Technician Facility</t>
  </si>
  <si>
    <t>Renovate Crozet Hall</t>
  </si>
  <si>
    <t>18707</t>
  </si>
  <si>
    <t xml:space="preserve">Renovate Patchin Field Soccer &amp; Lacrosse Stadium and Paulette Hall </t>
  </si>
  <si>
    <t>18708</t>
  </si>
  <si>
    <t>Renovate Patchin Field Soccer &amp; Lacrosse Stadium and Paulette Hall</t>
  </si>
  <si>
    <t>Improve Campus Accessibility</t>
  </si>
  <si>
    <t>18723</t>
  </si>
  <si>
    <t xml:space="preserve">Construct New Student Housing </t>
  </si>
  <si>
    <t>18709</t>
  </si>
  <si>
    <t>Construct New Student Housing</t>
  </si>
  <si>
    <t xml:space="preserve">Improve South Entrance and Campus Security </t>
  </si>
  <si>
    <t>18735</t>
  </si>
  <si>
    <t>Improve South Entrance and Campus Security</t>
  </si>
  <si>
    <t>2024 Special Session I: Supplant funding for capital project: VSU Campus Improvements</t>
  </si>
  <si>
    <t>VSU: Security Improvements</t>
  </si>
  <si>
    <t>Improve Life Safety Systems Campuswide</t>
  </si>
  <si>
    <t>18772</t>
  </si>
  <si>
    <t>VSU: Accept Transfer of Property from Virginia Commonwealth University (C-21.60 #1c)</t>
  </si>
  <si>
    <t>18779</t>
  </si>
  <si>
    <t>Accept Transfer of Property from Virginia Commonwealth University</t>
  </si>
  <si>
    <t>Renovate Wilder Cooperative Extension Building</t>
  </si>
  <si>
    <t>18711</t>
  </si>
  <si>
    <t>Gunston Hall - Construct New Archaeology Center and Maintenance Facility</t>
  </si>
  <si>
    <t>18546</t>
  </si>
  <si>
    <t>Construction of New Archaeology and Maintenance Facilities</t>
  </si>
  <si>
    <t xml:space="preserve">Expand New Urban Green Space </t>
  </si>
  <si>
    <t>18555</t>
  </si>
  <si>
    <t>Community Green Space</t>
  </si>
  <si>
    <t>SWVHEC: Property Transfer from VHCC (C-22.50 #1c)</t>
  </si>
  <si>
    <t>18780</t>
  </si>
  <si>
    <t>Property Transfer from VHCC</t>
  </si>
  <si>
    <t>Improve safety and security at Eastern State Hospital</t>
  </si>
  <si>
    <t>18680</t>
  </si>
  <si>
    <t>Renovate, repair, and upgrade state-operated facilities</t>
  </si>
  <si>
    <t>18731</t>
  </si>
  <si>
    <t>2024 Special Session I: Supplant funding for capital project:  DBHDS Facility Renovations</t>
  </si>
  <si>
    <t>DBHDS - Renovate, Repair, and Upgrade State-Operated Facilities</t>
  </si>
  <si>
    <t>DBHDS: Critical Facility Upgrades and Repairs (C-24 #1c)</t>
  </si>
  <si>
    <t xml:space="preserve">Update list of natural area preserve acquisitions </t>
  </si>
  <si>
    <t>Acquisition of land for state parks</t>
  </si>
  <si>
    <t>18236</t>
  </si>
  <si>
    <t>Acquisition of land for State Parks</t>
  </si>
  <si>
    <t>Underground Storage Tanks (UST) Replacement</t>
  </si>
  <si>
    <t>18673</t>
  </si>
  <si>
    <t>Replace Underground Storage Tanks - Phase I</t>
  </si>
  <si>
    <t>Address climate control in state park yurts</t>
  </si>
  <si>
    <t>18732</t>
  </si>
  <si>
    <t>Protect and expand Buffalo Mountain Natural Area Preserve</t>
  </si>
  <si>
    <t>18733</t>
  </si>
  <si>
    <t>DCR - State Park Land Acquisition</t>
  </si>
  <si>
    <t>Natural Area Preserve Acquisitions</t>
  </si>
  <si>
    <t>18242</t>
  </si>
  <si>
    <t>Acquisition of land for Natural Area Preserves</t>
  </si>
  <si>
    <t>2024 Special Session I: Supplant funding for capital project: DCR Underground Storage Tanks</t>
  </si>
  <si>
    <t>DCR - Underground Storage Tanks</t>
  </si>
  <si>
    <t>DCR - Defer State Park Yurts</t>
  </si>
  <si>
    <t>DCR - Adjust Funding for Natural Area Preserve Land Acquisition</t>
  </si>
  <si>
    <t>2024 Special Session I: Supplant funding for capital project: DCR Natural Tunnel State Park</t>
  </si>
  <si>
    <t>18742</t>
  </si>
  <si>
    <t>Natural Tunnel State Park Renovations</t>
  </si>
  <si>
    <t>DCR - Natural Tunnel State Park Renovations</t>
  </si>
  <si>
    <t>2024 Special Session I: Supplant funding for capital project: DCR Widewater State Park</t>
  </si>
  <si>
    <t>18743</t>
  </si>
  <si>
    <t>Construct new facilities and trails at Widewater State Park</t>
  </si>
  <si>
    <t>DCR - Widewater State Park Phase II Construction</t>
  </si>
  <si>
    <t>Provide additional appropriation for state park acquisitions</t>
  </si>
  <si>
    <t>DCR:  Deferred Maintenance for State Parks (C-29.30 #1c)</t>
  </si>
  <si>
    <t>18654</t>
  </si>
  <si>
    <t>State Park Deferred Maintenance</t>
  </si>
  <si>
    <t>Acquire Land and Property</t>
  </si>
  <si>
    <t>18624</t>
  </si>
  <si>
    <t>2024 Special Session I: Supplant funding for capital project: DWR Lake Shenandoah Dam</t>
  </si>
  <si>
    <t>18744</t>
  </si>
  <si>
    <t>Repair and Upgrade Lake Shenandoah Dam</t>
  </si>
  <si>
    <t>DWR - Repair and Upgrade Lake Shenandoah Dam</t>
  </si>
  <si>
    <t>Coffeewood Water Treatment Plant Upgrade</t>
  </si>
  <si>
    <t>16111</t>
  </si>
  <si>
    <t>Fund the Capital Infrastructure Fund</t>
  </si>
  <si>
    <t>18480</t>
  </si>
  <si>
    <t>DOC Capital Infrastructure Fund</t>
  </si>
  <si>
    <t>Adjust Funding for DOC Capital Infrastructure Fund</t>
  </si>
  <si>
    <t>DOC:  HVAC Improvements and Installations (C-32.10 #1c)</t>
  </si>
  <si>
    <t>18781</t>
  </si>
  <si>
    <t>HVAC Improvements and Installations</t>
  </si>
  <si>
    <t>Maintenance Reserve</t>
  </si>
  <si>
    <t>15021</t>
  </si>
  <si>
    <t>Renovate DMV Headquarters</t>
  </si>
  <si>
    <t>18712</t>
  </si>
  <si>
    <t>Fund maintenance reserve</t>
  </si>
  <si>
    <t>Modify scope of headquarters renovation project</t>
  </si>
  <si>
    <t>15732</t>
  </si>
  <si>
    <t>Continue to Acquire, Design, Construct and Renovate Agency Facilities</t>
  </si>
  <si>
    <t>18130</t>
  </si>
  <si>
    <t>Acquire, Design, Construct and Renovate Agency Facilities</t>
  </si>
  <si>
    <t>Adjust General Fund for VDOT</t>
  </si>
  <si>
    <t>Cargo Handling Facilities</t>
  </si>
  <si>
    <t>16048</t>
  </si>
  <si>
    <t>Expand Empty Yard</t>
  </si>
  <si>
    <t>16643</t>
  </si>
  <si>
    <t>Maintain Berths and Wharfs</t>
  </si>
  <si>
    <t>18713</t>
  </si>
  <si>
    <t>Virginia International Gateway Terminal Lease (C-39.10 #1c)</t>
  </si>
  <si>
    <t>18782</t>
  </si>
  <si>
    <t>Capital Lease Amendment for the Virginia International Gateway Terminal</t>
  </si>
  <si>
    <t>Expand Suffolk Veterans Cemetery</t>
  </si>
  <si>
    <t>18734</t>
  </si>
  <si>
    <t>Improve Dublin Veterans Cemetery</t>
  </si>
  <si>
    <t>18773</t>
  </si>
  <si>
    <t>Improve Suffolk Veterans Cemetery</t>
  </si>
  <si>
    <t>18774</t>
  </si>
  <si>
    <t>Improve Amelia Veterans Cemetery</t>
  </si>
  <si>
    <t>18775</t>
  </si>
  <si>
    <t>Provide federal fund appropriation for maintenance reserve projects</t>
  </si>
  <si>
    <t>10893</t>
  </si>
  <si>
    <t>Mjrp Maintenance Reserve</t>
  </si>
  <si>
    <t>Improve Readiness Centers</t>
  </si>
  <si>
    <t>18369</t>
  </si>
  <si>
    <t>Convert Southwest Virginia Readiness Center to a Regional Field Maintenance Shop</t>
  </si>
  <si>
    <t>18697</t>
  </si>
  <si>
    <t>Convert Southwest Virginia Readiness Center to Regional Field Maintenance Shop</t>
  </si>
  <si>
    <t>Construct Microgrid Emergency Backup Generator at the State Military Reservation</t>
  </si>
  <si>
    <t>18698</t>
  </si>
  <si>
    <t>Construct Indoor Small Arms Firing Range and Military-Owned Vehicle Parking Lot at the State Military Reservation</t>
  </si>
  <si>
    <t>18714</t>
  </si>
  <si>
    <t>2024 Special Session I: Supplant funding for capital project: DMA Improve Readiness Centers</t>
  </si>
  <si>
    <t>DMA: Improve Readiness Centers</t>
  </si>
  <si>
    <t>DMA - Indoor Small Arms Firing Range and Military-Owned Vehicle Parking Lot</t>
  </si>
  <si>
    <t>Provide funding to support the construction of connector roads at the Army Aviation Support Facility</t>
  </si>
  <si>
    <t>18668</t>
  </si>
  <si>
    <t>Construct the Army Aviation Support Facility (AASF), Sandston</t>
  </si>
  <si>
    <t>Central Capital Outlay</t>
  </si>
  <si>
    <t>949: Central Capital Outlay</t>
  </si>
  <si>
    <t>185000</t>
  </si>
  <si>
    <t>Adjust language authorizing transfer of bonds between capital pools</t>
  </si>
  <si>
    <t>Adjust submission requirements for the Six-Year Capital Outlay Plan Report</t>
  </si>
  <si>
    <t>Capital Funding Framework</t>
  </si>
  <si>
    <t>Exempt Six-Year Capital Outlay Plan Advisory Committee communications from Freedom of Information Act</t>
  </si>
  <si>
    <t>Reassess projects that have not proceeded with construction within five years</t>
  </si>
  <si>
    <t>Redirect balances from completed or cancelled standalone projects</t>
  </si>
  <si>
    <t>Six-Year Capital Outlay Plan Advisory Committee Meeting Requirements</t>
  </si>
  <si>
    <t>Central Maintenance Reserve Allocations</t>
  </si>
  <si>
    <t>15776</t>
  </si>
  <si>
    <t>Central Maintenance Reserve</t>
  </si>
  <si>
    <t>Provide funding for Central Reserve for Capital Equipment</t>
  </si>
  <si>
    <t>17954</t>
  </si>
  <si>
    <t>Central Reserve for Capital Equipment Funding</t>
  </si>
  <si>
    <t>Planning Pool</t>
  </si>
  <si>
    <t>17968</t>
  </si>
  <si>
    <t>Planning Pool for Capital Projects</t>
  </si>
  <si>
    <t>Provide funding for workforce development projects</t>
  </si>
  <si>
    <t>18418</t>
  </si>
  <si>
    <t>Workforce Development Projects</t>
  </si>
  <si>
    <t>Provide additional funding for 2022 state agency capital pool</t>
  </si>
  <si>
    <t>18587</t>
  </si>
  <si>
    <t>2022 State Agency Capital Account</t>
  </si>
  <si>
    <t>Additional funding for capital supplement pool</t>
  </si>
  <si>
    <t>18646</t>
  </si>
  <si>
    <t>2022 Capital Supplement Pool</t>
  </si>
  <si>
    <t>Lease and Financed Purchase Authorizations</t>
  </si>
  <si>
    <t>18715</t>
  </si>
  <si>
    <t>Authorization of Leases and Financed Purchase Agreements</t>
  </si>
  <si>
    <t>Provide 2024 Public Educational Institution Construction Pool funding</t>
  </si>
  <si>
    <t>18717</t>
  </si>
  <si>
    <t>2024 Public Educational Institution Capital Account</t>
  </si>
  <si>
    <t>Provide 2024 State Agency Capital Account funding</t>
  </si>
  <si>
    <t>18718</t>
  </si>
  <si>
    <t>2024 State Agency Capital Account</t>
  </si>
  <si>
    <t>Adjust Statewide Maintenance Reserve Funding</t>
  </si>
  <si>
    <t>Adjust Funding for FF&amp;E Capital Pool</t>
  </si>
  <si>
    <t>Detailed Planning Pool Adjustments</t>
  </si>
  <si>
    <t>2024 Special Session I: Adjust scope of VMFA project in the 2020 VPBA Construction Pool</t>
  </si>
  <si>
    <t>18493</t>
  </si>
  <si>
    <t>2020 VPBA Capital Construction Pool</t>
  </si>
  <si>
    <t>Adjust Supplemental Funding</t>
  </si>
  <si>
    <t>2024 Special Session I: Increase debt for Higher Education Construction Pool to replace $47.5M transfer from VSP project</t>
  </si>
  <si>
    <t>2024 Special Session I: Strike Language directing transfer of $47.5M VSP Project Balance to New Higher Education Capital Pool</t>
  </si>
  <si>
    <t>2024 Special Session I: Supplant funding for capital project: Higher Education Construction Pool</t>
  </si>
  <si>
    <t>2024 Special Session I: Supplant funding for capital project: ENRC Wastewater Treatment Plant Upgrades</t>
  </si>
  <si>
    <t>18745</t>
  </si>
  <si>
    <t>Wastewater Treatments Upgrades</t>
  </si>
  <si>
    <t>WQIF-Eligible Wastewater Treatment Plant Upgrades</t>
  </si>
  <si>
    <t xml:space="preserve"> Lease and Financed Purchase Authorizations</t>
  </si>
  <si>
    <t>Adjust project scope in 2024 State Agency Capital Account construction pool</t>
  </si>
  <si>
    <t>Redirect balances from completed and cancelled projects</t>
  </si>
  <si>
    <t>Remove requirement for Six-Year Capital Outlay Plan Advisory Committee to make recommendations about capital budget requests</t>
  </si>
  <si>
    <t>Placeholder: Equipment pool</t>
  </si>
  <si>
    <t>Clarify Crewe Water Project Scope and Authorize use of Supplement Pool</t>
  </si>
  <si>
    <t>Adjust 2020 Higher Ed Construction Pool for VCCS Godwin Building Scope Change</t>
  </si>
  <si>
    <t>18494</t>
  </si>
  <si>
    <t>2020 VCBA Capital Construction Pool</t>
  </si>
  <si>
    <t>Adjust 2022 construction pool for State Police Training Academy</t>
  </si>
  <si>
    <t>Adjustment to Statewide Supplement Pool</t>
  </si>
  <si>
    <t xml:space="preserve">Supplant bonds with general fund for the Water Quality Improvement Fund </t>
  </si>
  <si>
    <t>2025 Higher Ed Construction Pool</t>
  </si>
  <si>
    <t>18763</t>
  </si>
  <si>
    <t>2025 Public Educational Institution Capital Account</t>
  </si>
  <si>
    <t>2025 Non Higher Ed Construction Pool</t>
  </si>
  <si>
    <t>18764</t>
  </si>
  <si>
    <t>2025 State Agency Capital Account</t>
  </si>
  <si>
    <t>Maintenance Reserve (C-46 #1c)</t>
  </si>
  <si>
    <t>Planning Pool for Capital Projects (C-48 #1c)</t>
  </si>
  <si>
    <t>Local Water Quality and Supply Projects (C-53.80 #1c)</t>
  </si>
  <si>
    <t>18050</t>
  </si>
  <si>
    <t>Local Water Quality and Supply Projects</t>
  </si>
  <si>
    <t>2020 VPBA Pool (C-53.60 #1c)</t>
  </si>
  <si>
    <t>2022 State Agency Capital Pool (C-52 #1c)</t>
  </si>
  <si>
    <t>Wastewater Treatment Plant Upgrade Cost Overruns (C-53.50 #1c)</t>
  </si>
  <si>
    <t>2025 Public Educational Institution Capital Account (C-52.10 #1c)</t>
  </si>
  <si>
    <t>2025 State Agency Capital Account (C-52.20 #1c)</t>
  </si>
  <si>
    <t>Authorize leases and financed purchase agreements</t>
  </si>
  <si>
    <t>Secretarial Area Code</t>
  </si>
  <si>
    <t>Descriptions</t>
  </si>
  <si>
    <t>Project</t>
  </si>
  <si>
    <t xml:space="preserve">Directs the Executive Secretary of the Supreme Court to collaborate with the Chief Justice and Associate Justices of the Supreme Court of Virginia, and the Chief Judge and Associate Judges of the Court of Appeals of Virginia, in consultation with the Department of General Services, to reconsider the scope of the Commonwealth Courts Building project and develop a comprehensive plan that meets the future space needs of both courts._x000D_
_x000D_
</t>
  </si>
  <si>
    <t/>
  </si>
  <si>
    <t xml:space="preserve">Addresses deferred infrastructure upgrades and replacement needs at Fort Monroe. The Department of General Services will serve as the fiscal agent for this project on behalf of the Fort Monroe Authority._x000D_
_x000D_
</t>
  </si>
  <si>
    <t>18191: Renovate and Repair Fort Monroe</t>
  </si>
  <si>
    <t xml:space="preserve">Provides appropriation to demolish the James Monroe Building. This item also includes funding for renovation work and equipment to prepare other office space for current tenants of the James Monroe Building._x000D_
_x000D_
</t>
  </si>
  <si>
    <t>18719: Renovate office space to relocate Monroe Building tenants</t>
  </si>
  <si>
    <t xml:space="preserve">This language amendment revises the scope of an existing capital project to build a new state agency facility to ensure (i) completion of demolition and site stabilization of an ongoing project in downtown Richmond, and (ii) continued progress on planning for a new state agency building at one of two sites currently owned by the state. In addition, language limits any relocation of the Virginia Lottery prior to July 1, 2025, in order to allow time for the 2025 General Assembly to consider the interim findings of the Joint Subcommittee to study the feasibility of establishing the Virginia Gaming Commission._x000D_
</t>
  </si>
  <si>
    <t xml:space="preserve">This amendment authorizes a scope change to the new Commonwealth Courts Building to include the demolition of both the east and west towers of the Pocahontas Building. It further directs the Courts and DGS to develop a plan for the needed space to accommodate the courts today and in the future. The plan and necessary scope changes will be reviewed and approved by the Six-Year Capital Outlay Plan Advisory Committee._x000D_
</t>
  </si>
  <si>
    <t>18537: Commonwealth Courts Building</t>
  </si>
  <si>
    <t xml:space="preserve">This amendment reduces $50.0 million in the first year from the general fund proposed for a project to relocate tenants from the Monroe Building and demolish the building once vacated. Companion amendments (i) direct the Department of General Services (DGS) to continue planning on a new state employee facility, and (ii) provide additional maintenance reserve allocations to DGS to ensure the Monroe Building remains safely occupiable until plans are finalized to relocate its existing tenants._x000D_
</t>
  </si>
  <si>
    <t xml:space="preserve">Provides additional funding for detailed planning, working drawings, and demolition related to the Commonwealth Courts Building._x000D_
_x000D_
</t>
  </si>
  <si>
    <t xml:space="preserve">Provides for the cost of renovations to state-owned buildings at the seat of government and associated moving expenses to facilitate the relocation of agencies from the James Monroe Building. Language also authorizes the sale of the property at the corner of 7th and Main Streets in Richmond and the transfer of remaining balances from another project to be used for the planning of a new state agency office building at the Virginia Department of Transportation Annex Building site._x000D_
_x000D_
</t>
  </si>
  <si>
    <t>18765: New State Agency Building</t>
  </si>
  <si>
    <t xml:space="preserve">Authorizes a treasury loan to acquire and improve property for the relocation of the Office of Fleet Management Services and directs the sale of the current property._x000D_
_x000D_
</t>
  </si>
  <si>
    <t>18776: Relocate Office of Fleet Management Services</t>
  </si>
  <si>
    <t>This language amendment stipulates provisions related to moving tenants out of the James Monroe Building, as well as regarding a project to construct a new state agency office building at the current site of the Virginia Department of Transportation (VDOT) Annex Building in Richmond. Specifically, the language relays an intended initial scope for project planning, and transfers property from VDOT to allow for future development of the site for the project. Finally, the language contains provisions regarding the near-term use of the property.</t>
  </si>
  <si>
    <t>This language amendment removes authorization for the sale of property currently housing the state's fleet and instead directs the Department of General Services to undergo a review of such a relocation, to include potential efficiencies realized by co-locating with other state fleet entities, and report to the General Assembly by November 1, 2025.</t>
  </si>
  <si>
    <t xml:space="preserve">Provides additional appropriation to the nongeneral fund project in support of the University's housing facilities. _x000D_
_x000D_
</t>
  </si>
  <si>
    <t>18218: Renovate Dormitories</t>
  </si>
  <si>
    <t xml:space="preserve">Provides nongeneral fund appropriation for the university to move forward with Phase 2 of the Housing and Dining Comprehensive Facilities Plan._x000D_
_x000D_
</t>
  </si>
  <si>
    <t>18766: Construct West Woods Phase 2</t>
  </si>
  <si>
    <t>Authorizes the project for planning and clarifies the scope of dredging efforts for the new berthing slip installation.</t>
  </si>
  <si>
    <t>18746: Construct Marine Operations Administration Complex</t>
  </si>
  <si>
    <t xml:space="preserve">This amendment provides $6.7 million the first year from the general fund for the Virginia Institute of Marine Science (VIMS) to initiate planning and address issues related to the berthing slip._x000D_
</t>
  </si>
  <si>
    <t xml:space="preserve">Provides state support for an umbrella project to address deferred maintenance needs of educational and general buildings._x000D_
_x000D_
</t>
  </si>
  <si>
    <t>18720: Address Priority Facility Improvements</t>
  </si>
  <si>
    <t xml:space="preserve">This amendment adjusts nongeneral fund bond proceeds by $4.0 million for a capital project at George Mason University to address priority facility improvements._x000D_
</t>
  </si>
  <si>
    <t xml:space="preserve">Provides state support for an umbrella project to address deferred maintenance needs of educational and general buildings.  _x000D_
_x000D_
</t>
  </si>
  <si>
    <t>This amendment provides an additional $12.3 million from the general fund the first year for George Mason University to address priority facility improvements. This increases the total project funding to $28.3 million.</t>
  </si>
  <si>
    <t xml:space="preserve">Enables the university to use nongeneral funds to acquire certain adjacent or neighboring properties as they become available._x000D_
_x000D_
</t>
  </si>
  <si>
    <t>17821: Blanket Property Acquisition</t>
  </si>
  <si>
    <t xml:space="preserve">Modernizes the existing residence hall to meet the demands and evolution of student housing. This project will renovate the architecture, infrastructure, technology, and life safety aspects of the building to enhance student life, promote community, and meet the demands of today's students._x000D_
_x000D_
</t>
  </si>
  <si>
    <t>18710: Renovate Spotswood Hall</t>
  </si>
  <si>
    <t xml:space="preserve">This amendment provides $3.9 million from the general fund and $3.9 million from the nongeneral fund the first year for James Madison University to plan for the expansion of the Health and Behavioral Studies Building. These funds will support a 5-story, 125,367 sq. ft. expansion to the current building._x000D_
</t>
  </si>
  <si>
    <t>18739: Expand College of Health and Behavioral Studies Building</t>
  </si>
  <si>
    <t xml:space="preserve">Provides nongeneral fund appropriation for the university to construct new student housing as part of the Housing Master Plan._x000D_
_x000D_
</t>
  </si>
  <si>
    <t>18771: Construct Student Housing</t>
  </si>
  <si>
    <t xml:space="preserve">Provides state support and nongeneral fund appropriation to improve campus security with the replacement of surveillance cameras and an emergency telephone. _x000D_
_x000D_
</t>
  </si>
  <si>
    <t>18767: Replace and Augment IT Network and Security Equipment</t>
  </si>
  <si>
    <t xml:space="preserve">Provides state support to upgrade electrical transmission lines, storm water, sanitary sewer, and other utilities campus wide, which will improve campus resiliency and adaptation against flooding._x000D_
_x000D_
</t>
  </si>
  <si>
    <t>18724: Improve Campus Infrastructure</t>
  </si>
  <si>
    <t>Supplants general fund with state-supported bonds for the Improve Campus Infrastructure project at Norfolk State University.</t>
  </si>
  <si>
    <t>This amendment provides $14.1 million in general fund the first year in place of $14.1 million in bond proceeds for campus infrastructure improvements at Norfolk State University.</t>
  </si>
  <si>
    <t>This amendment provides $2.0 million the first year from the general fund and authority for Norfolk State University for detailed planning of a multi-source funded Living Learning Center.</t>
  </si>
  <si>
    <t>18740: Living Learning Center</t>
  </si>
  <si>
    <t xml:space="preserve">Provides state support to improve campus safety and security, including fencing, lighting, and emergency call station improvements._x000D_
_x000D_
</t>
  </si>
  <si>
    <t>18768: Improve Campus Security</t>
  </si>
  <si>
    <t>This amendment provides an additional $6.0 million the first year from the general fund to increase funding for a security project at Norfolk State University to a total of $8.2 million.</t>
  </si>
  <si>
    <t>18670: Campus Infrastructure Repair- Phase I</t>
  </si>
  <si>
    <t>This amendment adjusts nongeneral fund bond proceeds by $4.0 million for a capital project at Old Dominion University to address the first phase of critical campus infrastructure needs.</t>
  </si>
  <si>
    <t>This amendment authorizes planning for construction of an Engineering and Arts Building at Old Dominion University.</t>
  </si>
  <si>
    <t>18741: Construct Engineering and Arts Building</t>
  </si>
  <si>
    <t xml:space="preserve">18726: Address Deferred Maintenance </t>
  </si>
  <si>
    <t>This amendment defers an umbrella maintenance reserve project with tax-supported bonds at Radford University.  A companion amendment increases the central maintenance reserve allocations.</t>
  </si>
  <si>
    <t xml:space="preserve">Modernizes the existing dining hall to meet the needs of students by renovating the interior space, streamlining accessibility, upgrading mechanical and electrical systems, and ensuring compliance with current building codes for all modified components.  _x000D_
_x000D_
</t>
  </si>
  <si>
    <t>18769: Renovate Dalton Hall</t>
  </si>
  <si>
    <t>18725: Address Critical Life/Safety</t>
  </si>
  <si>
    <t>This amendment provides an additional $12 million the first year for a total of $17.5 million in tax-supported bond proceeds (Virginia College Building Authority) to address critical life and safety projects at the University of Mary Washington.</t>
  </si>
  <si>
    <t xml:space="preserve">Provides state support and nongeneral fund appropriation to improve energy infrastructure, efficiency, and sustainability across campus. _x000D_
_x000D_
</t>
  </si>
  <si>
    <t>18770: Improve Energy Infrastructure</t>
  </si>
  <si>
    <t xml:space="preserve">18722: Address Deferred Maintenance </t>
  </si>
  <si>
    <t xml:space="preserve">This amendment provides planning authorization of $15.3 million from the nongeneral fund the first year for the construction of a new Center for the Arts at the University of Virginia that will house performing arts, the University's museums, and the academic music department._x000D_
</t>
  </si>
  <si>
    <t>18602: Construct Center for the Arts</t>
  </si>
  <si>
    <t xml:space="preserve">This amendment reduces $12.0 million the first year in Virginia College Building Authority (VCBA) bond proceeds for a proposed project to address deferred maintenance at the University of Virginia._x000D_
</t>
  </si>
  <si>
    <t>18730: Address Deferred Maintenance</t>
  </si>
  <si>
    <t>This amendment defers an umbrella maintenance reserve project with tax-supported bonds at UVA-Wise.  A companion amendment increases the central maintenance reserve allocations.</t>
  </si>
  <si>
    <t xml:space="preserve">Provides nongeneral fund appropriation and authorization for Virginia Commonwealth University to plan through schematics for the construction of a new School of Dentistry. _x000D_
_x000D_
</t>
  </si>
  <si>
    <t>18676: Construct New School of Dentistry</t>
  </si>
  <si>
    <t>18729: Address Deferred Maintenance</t>
  </si>
  <si>
    <t>This amendment provides $5.2 million the first year in general fund to supplant $5.2 million in nongeneral fund appropriation proposed for this project in the introduced budget.</t>
  </si>
  <si>
    <t>This amendment reduces $12.0 million the first year in Virginia College Building Authority (VCBA) bond proceeds for a proposed project to address deferred maintenance at Virginia Commonwealth University.</t>
  </si>
  <si>
    <t>18721: Systemwide Small Renovations</t>
  </si>
  <si>
    <t>This language amendment authorizes the Virginia Community College System to utilize $24.0 million in bond proceeds for the systemwide small renovations of existing space at its statewide campus facilities for workforce development programs.</t>
  </si>
  <si>
    <t>This amendment provides $750,000 the first year from the general fund for state support of a Workforce Trades and Innovation Center at Paul D. Camp Community College.</t>
  </si>
  <si>
    <t>18777: Workforce Trades and Innovation Center</t>
  </si>
  <si>
    <t>This amendment provides $2.5 million the first year from the general fund for state support of an Aviation Maintenance Technician Facility at Danville Community College. A companion amendment provides operating funds to support the program.</t>
  </si>
  <si>
    <t>18778: Construct Aviation Maintenance Technician Facility</t>
  </si>
  <si>
    <t xml:space="preserve">Provides nongeneral fund appropriation to renovate Crozet Hall dining facility. _x000D_
_x000D_
</t>
  </si>
  <si>
    <t>18707: Renovate Crozet Hall</t>
  </si>
  <si>
    <t xml:space="preserve">Provides nongeneral fund appropriation to renovate the Patchin Field Soccer and Lacrosse Complex to include an improved playing surface, upgraded facilities and access, and to update Paulette Hall. _x000D_
_x000D_
</t>
  </si>
  <si>
    <t>18708: Renovate Patchin Field Soccer &amp; Lacrosse Stadium and Paulette Hall</t>
  </si>
  <si>
    <t xml:space="preserve">Provides state support to address campus accessibility issues. _x000D_
_x000D_
</t>
  </si>
  <si>
    <t>18723: Improve Campus Accessibility</t>
  </si>
  <si>
    <t xml:space="preserve">Provides nongeneral fund appropriation to construct new student residence halls in three phases to house up to 750 additional students. _x000D_
_x000D_
</t>
  </si>
  <si>
    <t>18709: Construct New Student Housing</t>
  </si>
  <si>
    <t xml:space="preserve">Provides state support to make improvements to the campus's south entrance and to improve safety and security on campus, including fencing and sidewalk improvements. _x000D_
_x000D_
</t>
  </si>
  <si>
    <t>18735: Improve South Entrance and Campus Security</t>
  </si>
  <si>
    <t>Supplants general fund with state-supported bonds for the Improve South Entrance and Campus Security project at Virginia State University.</t>
  </si>
  <si>
    <t>This amendment provides $15.0 million the first year from the general fund in support of a capital project to enhance campus security at Virginia State University.</t>
  </si>
  <si>
    <t xml:space="preserve">Provides funding to improve life safety systems at multiple educational and general buildings across campus. _x000D_
_x000D_
</t>
  </si>
  <si>
    <t>18772: Improve Life Safety Systems Campuswide</t>
  </si>
  <si>
    <t>This language amendment authorizes the transfer of property between Virginia Commonwealth University and Virginia State University.</t>
  </si>
  <si>
    <t>18779: Accept Transfer of Property from Virginia Commonwealth University</t>
  </si>
  <si>
    <t xml:space="preserve">Provides federal appropriation to address deferred maintenance and renovate the Wilder Cooperative Extension building with a federal grant. _x000D_
_x000D_
</t>
  </si>
  <si>
    <t>18711: Renovate Wilder Cooperative Extension Building</t>
  </si>
  <si>
    <t>This amendment provides $5.0 million from the general fund the first year to construct a new Archaeology Center and Maintenance Facility at Gunston Hall.</t>
  </si>
  <si>
    <t>18546: Construction of New Archaeology and Maintenance Facilities</t>
  </si>
  <si>
    <t xml:space="preserve">Funding for phase III of the Science Museum of Virginia project to expand the urban green space adjacent to the museum building._x000D_
_x000D_
</t>
  </si>
  <si>
    <t>18555: Community Green Space</t>
  </si>
  <si>
    <t>This amendment transfers a parking lot from Virginia Highlands Community College to the Southwest Virginia Higher Education Center without consideration.</t>
  </si>
  <si>
    <t>18780: Property Transfer from VHCC</t>
  </si>
  <si>
    <t xml:space="preserve">Provides funds for renovations at Eastern State Hospital to ensure safety and security of patients, staff, and the surrounding communities. Language is included to permit the transfer of funds from this project to a similar project managed by the Department of General Services._x000D_
_x000D_
</t>
  </si>
  <si>
    <t>18680: Improve safety and security at Eastern State Hospital</t>
  </si>
  <si>
    <t xml:space="preserve">Provides funds for the costs of upgrading, repairing, and renovating state facilities, including, but not limited to, security improvements, duress systems, HVAC systems, and other necessary projects. Language is included that will allow the director of the Department of Planning and Budget to transfer funds between this project and existing projects, including projects managed by the Department of General Services, as appropriate._x000D_
_x000D_
</t>
  </si>
  <si>
    <t>18731: Renovate, repair, and upgrade state-operated facilities</t>
  </si>
  <si>
    <t>Supplants general fund appropriation with state-supported bonds for an umbrella project to renovate and repair facilities at the Department of Behavioral Health and Developmental Services.</t>
  </si>
  <si>
    <t>This amendment reduces general fund by $15.0 million for a capital project at the Department of Behavioral Health and Developmental Services for a project to make critical upgrades at statewide facilities.</t>
  </si>
  <si>
    <t xml:space="preserve">Provides funds for the costs of renovating and repairing state facilities to ensure the security and safety of facility residents, patients, and staff._x000D_
_x000D_
</t>
  </si>
  <si>
    <t>This amendment provides $32.3 million for targeted renovations and upgrades to DBHDS-owned facilities. The amendment also includes language directing the department to form a workgroup to review and recommend placement for a new Northern Virginia Mental Health Institute.</t>
  </si>
  <si>
    <t xml:space="preserve">Updates the list of authorized natural area preserves that the agency can expand through acquisitions of contiguous or adjacent land._x000D_
_x000D_
</t>
  </si>
  <si>
    <t xml:space="preserve">Provides additional nongeneral fund approriation for various land acquisitions for state parks._x000D_
_x000D_
</t>
  </si>
  <si>
    <t>18236: Acquisition of land for State Parks</t>
  </si>
  <si>
    <t xml:space="preserve">Provides appropriation for Phase I replacement of underground storage tanks._x000D_
_x000D_
</t>
  </si>
  <si>
    <t>18673: Replace Underground Storage Tanks - Phase I</t>
  </si>
  <si>
    <t xml:space="preserve">Provides appropriation to provide electric service and climate control to 49 yurts at 14 park locations._x000D_
_x000D_
</t>
  </si>
  <si>
    <t>18732: Address climate control in state park yurts</t>
  </si>
  <si>
    <t xml:space="preserve">Provides appropriation for the expansion of Buffalo Mountain Natural Area Preserve and the acquisition of property adjacent to the preserve to develop a future state park. _x000D_
_x000D_
</t>
  </si>
  <si>
    <t>18733: Protect and expand Buffalo Mountain Natural Area Preserve</t>
  </si>
  <si>
    <t>This amendment modifies state park land acquisition language.</t>
  </si>
  <si>
    <t>This amendment provides $18.3 million in the first year and $16.1 million in the second year in nongeneral fund appropriation for the acquisition of land for natural area preserves (NAPs).  Anticipated revenues to support the nongeneral fund appropriation would come from Virginia Land Conservation Foundation grants.  This amendment also strikes existing language that places specifications on the location and nature of acquisitions that can be done with regard to NAPs.  A companion amendment to the operating budget for the Department of Conservation and Recreation also amends stipulations surrounding the acquisition of land for NAPs.</t>
  </si>
  <si>
    <t>18242: Acquisition of land for Natural Area Preserves</t>
  </si>
  <si>
    <t>Supplants $3.0 million in general fund appropriation with state-supported bond proceeds for this project.</t>
  </si>
  <si>
    <t>This amendment provides $3.0 million the first year from the general fund to supplant the proposed $3.0 million in nongeneral fund bond proceeds the first year for the replacement of underground storage tanks.</t>
  </si>
  <si>
    <t>This amendment defers $1.6 million the first year in proposed bond proceeds from the Virginia Public Building Authority for a project to address climate control in state park yurts.</t>
  </si>
  <si>
    <t>This amendment provides $750,000 the first year from the general fund and removes $3.5 million in bond proceeds in the first year to reflect the actual cost of a land acquisition to protect and expand Buffalo Mountain Natural Area Preserve.</t>
  </si>
  <si>
    <t>Supplants $4.0 million in general fund appropriation with state-supported bond proceeds for this project.</t>
  </si>
  <si>
    <t>18742: Natural Tunnel State Park Renovations</t>
  </si>
  <si>
    <t>This amendment provides $4.0 million from the general fund the first year for repairs and renovations to the swimming pool at Natural Tunnel State Park.</t>
  </si>
  <si>
    <t>Supplants $10.0 million in general fund appropriation with state-supported bond proceeds for this project.</t>
  </si>
  <si>
    <t>18743: Construct new facilities and trails at Widewater State Park</t>
  </si>
  <si>
    <t>This amendment provides $10.0 million from the general fund the first year to fund completion of Phase II of Widewater State Park construction including roads, trails, picnic areas, parking, sewer, stormwater, electricity, water treatment, campsites, cabins, bathhouses, and a canoe launch.</t>
  </si>
  <si>
    <t xml:space="preserve">Authorizes additional nongeneral fund appropriation and updates the list of parks for which the department is authorized to complete land acquisitions. _x000D_
_x000D_
</t>
  </si>
  <si>
    <t>This amendment provides $20.0 million general fund the first year for an umbrella capital project at the Department of Conservation and Recreation to address the backlog of deferred maintenance at Virginia's state parks.</t>
  </si>
  <si>
    <t>18654: State Park Deferred Maintenance</t>
  </si>
  <si>
    <t xml:space="preserve">Infuses nongeneral fund appropriation into the agency's current land and property acquisition umbrella project_x000D_
_x000D_
</t>
  </si>
  <si>
    <t>18624: Acquire Land and Property</t>
  </si>
  <si>
    <t>18744: Repair and Upgrade Lake Shenandoah Dam</t>
  </si>
  <si>
    <t>This amendment provides $3.0 million from the general fund the first year to the Department of Wildlife Resources to repair and upgrade the dam at Lake Shenandoah in Rockingham County.</t>
  </si>
  <si>
    <t xml:space="preserve">Continues capital project 799-16111 to mitigate a groundwater issue at Coffeewood Correctional Center. _x000D_
_x000D_
</t>
  </si>
  <si>
    <t>16111: Coffeewood Water Treatment Plant Upgrade</t>
  </si>
  <si>
    <t xml:space="preserve">Provides FY 2025 funding for the agency's Capital Infrastructure Fund, which provides a dedicated source of funding for making repairs, renovations, and other necessary improvements to correctional facilities. The Fund was originally authorized during the 2020-2022 biennium._x000D_
_x000D_
</t>
  </si>
  <si>
    <t>18480: DOC Capital Infrastructure Fund</t>
  </si>
  <si>
    <t>This amendment reduces nongeneral fund by $7.3 million the first year and specifies that the remaining $7.7 million is for use to make HVAC improvements to the restrictive housing unit at Greensville Correctional Center. The amendment also directs DOC to provide a report on the estimated costs and timeline for the re-usage and/or disposal of four properties slated for closure.</t>
  </si>
  <si>
    <t>This amendment provides $25.0 million the first year from the general fund for an umbrella project to upgrade correctional facilities that do not currently have fully-operable air conditioning. For this first installment of funding, language directs funding to Nottoway Correctional Center.</t>
  </si>
  <si>
    <t>18781: HVAC Improvements and Installations</t>
  </si>
  <si>
    <t xml:space="preserve">Adds nongeneral fund appropriation to implement maintenance reserve projects required for the continued use of existing facilities.  _x000D_
_x000D_
</t>
  </si>
  <si>
    <t>15021: Maintenance Reserve</t>
  </si>
  <si>
    <t xml:space="preserve">Provides nongeneral fund appropriation for renovations to the Department of Motor Vehicles headquarters.  The building was last renovated in 1990s._x000D_
_x000D_
</t>
  </si>
  <si>
    <t>18712: Renovate DMV Headquarters</t>
  </si>
  <si>
    <t xml:space="preserve">Adds additional nongeneral funds to existing maintenance reserve project for costs associated with continuing maintenance needs._x000D_
_x000D_
</t>
  </si>
  <si>
    <t xml:space="preserve">Fund the next phase of the previously approved project to renovate the Department of Motor Vehicles headquarters._x000D_
_x000D_
</t>
  </si>
  <si>
    <t xml:space="preserve">Modifies the scope of the Department of Motor Vehicles headquarters renovation project to permit the sale of the current headquarters site at 2300 West Broad Street in the City of Richmond and the acquisition and renovation of a replacement headquarters building and customer service center, if determined by the Department of Motor Vehicles and the Department of General Services to be the most cost-beneficial option for the Commonwealth. The departments must communicate the details of such determination to the Six Year Capital Outlay Plan Advisory Committee prior to the sale of the site. _x000D_
_x000D_
</t>
  </si>
  <si>
    <t xml:space="preserve">Provides nongeneral fund appropriation for maintenance reserve projects for the Department of Transportation's buildings and grounds._x000D_
_x000D_
</t>
  </si>
  <si>
    <t>15732: Maintenance Reserve</t>
  </si>
  <si>
    <t xml:space="preserve">Provides general fund and nongeneral fund appropriation to acquire, design, construct, and renovate facilities and land, including district facilities, residency offices, and area headquarters, to support the agency's capital needs. The general fund amount appropriated represents the claim on a portion of the proceeds credited to VDOT, approved in accordance with §2.2-1156 of the Code of Virginia, from the sale of surplus property acquired in a previous property exchange with the Department of Corrections._x000D_
_x000D_
</t>
  </si>
  <si>
    <t>18130: Acquire, Design, Construct and Renovate Agency Facilities</t>
  </si>
  <si>
    <t>This amendment removes $94,840 the first year in general fund support proposed for capital outlay allocation to the Virginia Department of Transportation (VDOT). The budget includes $70.0 million in nongeneral fund appropriation for VDOT to use Commonwealth Transportation Fund resources to address facility needs.</t>
  </si>
  <si>
    <t xml:space="preserve">Provides additional nongeneral fund appropriation to continue efforts required to keep facilities operating at optimum efficiency._x000D_
_x000D_
</t>
  </si>
  <si>
    <t>16048: Cargo Handling Facilities</t>
  </si>
  <si>
    <t xml:space="preserve">Provides additional nongeneral fund appropriation to continue efforts required to keep facilities operating at optimum efficiency. _x000D_
_x000D_
</t>
  </si>
  <si>
    <t>16643: Expand Empty Yard</t>
  </si>
  <si>
    <t xml:space="preserve">Provides nongeneral fund appropriation to support periodic maintenance activity for berths and wharfs necessary to maintain proper depths of berths to accommodate Ultra Large Container Vessels and to maintain safe operating conditions of wharfs._x000D_
_x000D_
</t>
  </si>
  <si>
    <t>18713: Maintain Berths and Wharfs</t>
  </si>
  <si>
    <t>Authorizes $335.0 million in Virginia Port Authority bonds for a capital lease amendment for the Virginia International Gateway Terminal.</t>
  </si>
  <si>
    <t>18782: Capital Lease Amendment for the Virginia International Gateway Terminal</t>
  </si>
  <si>
    <t xml:space="preserve">Authorizes federal fund support and a state interest-free treasury loan to support expansion and construction at Albert G. Horton, Jr. Memorial Veterans Cemetery in Suffolk. _x000D_
_x000D_
</t>
  </si>
  <si>
    <t>18734: Expand Suffolk Veterans Cemetery</t>
  </si>
  <si>
    <t xml:space="preserve">Authorizes federal fund support to renovate the flagpole area and service shield wall at the Southwest Virginia Veterans Cemetery in Dublin, Virginia. _x000D_
_x000D_
</t>
  </si>
  <si>
    <t>18773: Improve Dublin Veterans Cemetery</t>
  </si>
  <si>
    <t xml:space="preserve">Authorizes federal fund support to renovate the flagpole area and service shield wall at the Albert G. Horton, Jr. Memorial Veterans Cemetery in Suffolk, Virginia. _x000D_
_x000D_
</t>
  </si>
  <si>
    <t>18774: Improve Suffolk Veterans Cemetery</t>
  </si>
  <si>
    <t xml:space="preserve">Authorizes federal fund support to renovate the flagpole area and service shield wall and construct a cemetery operations building, new equipment bays, and additional parking spaces at the Virginia Veterans Cemetery in Amelia County, Virginia. _x000D_
_x000D_
</t>
  </si>
  <si>
    <t>18775: Improve Amelia Veterans Cemetery</t>
  </si>
  <si>
    <t xml:space="preserve">Provides nongeneral fund appropriation to support maintenance reserve projects._x000D_
_x000D_
</t>
  </si>
  <si>
    <t>10893: Mjrp Maintenance Reserve</t>
  </si>
  <si>
    <t xml:space="preserve">Provides state funds and federal nongeneral fund appropriation for repair, improvement, and modernization projects for readiness centers._x000D_
_x000D_
</t>
  </si>
  <si>
    <t>18369: Improve Readiness Centers</t>
  </si>
  <si>
    <t xml:space="preserve">Provides nongeneral fund appropriation to convert a readiness center into a regional field maintenance shop._x000D_
_x000D_
</t>
  </si>
  <si>
    <t>18697: Convert Southwest Virginia Readiness Center to Regional Field Maintenance Shop</t>
  </si>
  <si>
    <t xml:space="preserve">Provides nongeneral fund appropriation to construct a microgrid emergency backup generator at the State Military Reservation._x000D_
_x000D_
</t>
  </si>
  <si>
    <t>18698: Construct Microgrid Emergency Backup Generator at the State Military Reservation</t>
  </si>
  <si>
    <t xml:space="preserve">Provides nongeneral fund appropriation to construct an indoor small arms firing range and a military-owned vehicle parking lot at the State Military Reservation._x000D_
_x000D_
</t>
  </si>
  <si>
    <t>18714: Construct Indoor Small Arms Firing Range and Military-Owned Vehicle Parking Lot at the State Military Reservation</t>
  </si>
  <si>
    <t>Supplants general fund with state-sponsored bonds for projects to improve Readiness Centers.</t>
  </si>
  <si>
    <t>This amendment provides $3.0 million the first year from the general fund in place of $3.0 million in bond proceeds in the first year for the Department of Military Affairs for projects to improve Readiness Centers.</t>
  </si>
  <si>
    <t>This amendment defers construction of an Indoor Small Arms Firing Range and Military-Owned Vehicle Parking Lot at the State Military Reservation.</t>
  </si>
  <si>
    <t xml:space="preserve">Supports the construction of two connector roads, including purchasing wetlands credits, at the Army Aviation Support Facility in Sandston, Virginia._x000D_
_x000D_
</t>
  </si>
  <si>
    <t>18668: Construct the Army Aviation Support Facility (AASF), Sandston</t>
  </si>
  <si>
    <t xml:space="preserve">Clarifies that bond authorization and appropriation may be transferred between the Virginia College Building Authority and the Virginia Public Building Authority as part of the existing authority to transfer appropriation between capital construction pools in Section 2-0._x000D_
_x000D_
</t>
  </si>
  <si>
    <t xml:space="preserve">Language in Item 2-0 allows the Six-Year Capital Outlay Plan to be submitted as a report to the General Assembly instead of as legislation submitted by the Governor, as is currently required by law._x000D_
_x000D_
</t>
  </si>
  <si>
    <t xml:space="preserve">Provides language in Section 4-4.02 establishing state capital funding policies. Policies provide that annual general fund-supported capital appropriation amounts shall not exceed one percent of general fund revenue plus debt capacity and any prior-year general fund appropriation balances that were not reappropriated. At least one percent of general fund revenue shall be targeted to address maintenance needs of existing state facilities. Additionally, institutions of higher education with Tier III operational authority shall fund 25 percent of new construction, major renovations, and acquisition project costs in support of their Educational and General Programs from their own nongeneral fund resources, with exceptions for several institutions with limited nongeneral fund revenues._x000D_
_x000D_
</t>
  </si>
  <si>
    <t xml:space="preserve">Language in Item 2-0 exempts written communications among Six-Year Capital Outlay Plan Advisory Committee members and their staff from the Virginia Freedom of Information Act._x000D_
_x000D_
</t>
  </si>
  <si>
    <t xml:space="preserve">Language in Item 2-0 requires the Six-Year Capital Outlay Plan Advisory Committee to reevaluate capital projects that have not proceeded to construction five years after being initially authorized and to recommend whether such projects should remain authorized or be rescinded as specified in the Appropriation Act._x000D_
_x000D_
</t>
  </si>
  <si>
    <t xml:space="preserve">Redirects remaining appropriation balances from completed or cancelled projects to capital construction pools where expected funding needs exceed available funding._x000D_
_x000D_
</t>
  </si>
  <si>
    <t xml:space="preserve">Language in Item 2-0 provides flexibility for the timing of Six-Year Capital Outlay Plan Advisory Committee meetings. Language requires the Committee to meet at least four times annually instead of quarterly._x000D_
_x000D_
</t>
  </si>
  <si>
    <t xml:space="preserve">Provides funding to be distributed to agencies and institutions of higher education to address maintenance needs in state-owned facilities._x000D_
_x000D_
</t>
  </si>
  <si>
    <t>15776: Central Maintenance Reserve</t>
  </si>
  <si>
    <t xml:space="preserve">Provides funding to be disbursed to agencies and institutions of higher education for equipment purchases related to previously authorized capital projects._x000D_
_x000D_
</t>
  </si>
  <si>
    <t>17954: Central Reserve for Capital Equipment Funding</t>
  </si>
  <si>
    <t xml:space="preserve">Authorizes three projects for planning, including a renovation of the Library of Virginia, renovation of Darden Hall at the University of Virginia's College at Wise, and a child and adolescent psychiatric treatment facility._x000D_
_x000D_
</t>
  </si>
  <si>
    <t>17968: Planning Pool for Capital Projects</t>
  </si>
  <si>
    <t xml:space="preserve">Provides funding to support capital investment associated with bolstering technology-related education to address workforce needs._x000D_
_x000D_
</t>
  </si>
  <si>
    <t>18418: Workforce Development Projects</t>
  </si>
  <si>
    <t xml:space="preserve">Provides additional funding for the 2022 State Agency Construction pool and provides that the Virginia State Police Training Academy shall be limited to total state funding of no more than $100.0 million and may adjust the size and scope of the project to accommodate the funding limitations._x000D_
_x000D_
</t>
  </si>
  <si>
    <t>18587: 2022 State Agency Capital Account</t>
  </si>
  <si>
    <t xml:space="preserve">Provides additional funding in the central capital supplement pool in order to address shortfalls for previously authorized projects due to current market conditions._x000D_
_x000D_
</t>
  </si>
  <si>
    <t>18646: 2022 Capital Supplement Pool</t>
  </si>
  <si>
    <t xml:space="preserve">Provides language authorizing numerous lease and financed purchase agreements in Item C-54. Language in Section 4-3.03 is also provided to clarify the criteria for lease and financed purchase agreements that require approval in the Appropriation Act and to allow the Governor to authorize agreements in instances where the nongeneral fund share of lease obligations does not exceed expected nongeneral fund revenues and the general fund share of annual lease obligations does not result in the agency exceeding its current available annual general fund appropriation._x000D_
_x000D_
</t>
  </si>
  <si>
    <t>18715: Authorization of Leases and Financed Purchase Agreements</t>
  </si>
  <si>
    <t xml:space="preserve">Provides funding for the construction of a variety of capital projects at institutions of higher education. Funding for multiple projects is pooled together centrally and subject to the capital pool process in Section 2.2-1515 et. seq, Code of Virginia._x000D_
_x000D_
</t>
  </si>
  <si>
    <t>18717: 2024 Public Educational Institution Capital Account</t>
  </si>
  <si>
    <t xml:space="preserve">Provides funding for the construction of a variety of capital projects for state agencies. Funding for multiple projects is pooled together centrally and subject to the capital pool process in Section 2.2-1515 et. seq, Code of Virginia. This pool includes projects for agencies other than institutions of higher education._x000D_
_x000D_
</t>
  </si>
  <si>
    <t>18718: 2024 State Agency Capital Account</t>
  </si>
  <si>
    <t>This amendment shifts $200.0 million in general fund appropriation from the first year to the second year and increases the second year total by another $60.0 million in general fund to enhance budget continuity. The amendment also repurposes $4.0 million the first year from the general fund proposed for the renovation of the newly-opened parking deck at 9th and Broad Streets for use by the Department of General Services to address critical facility needs at the Monroe Building.</t>
  </si>
  <si>
    <t>This amendment provides $4.7 million in the first year from the general fund to right-size funding in the equipment pool for furniture, fixtures, and equipment (FF&amp;E) for projects currently under construction and nearing completion. The amendment also adds to the pool the Integrated Science Center Phase III project at Christopher Newport University.</t>
  </si>
  <si>
    <t>This amendment reduces general fund appropriation in the first year by $15.7 million and adjusts the specific projects authorized to initiate capital outlay planning.</t>
  </si>
  <si>
    <t>This amendment authorizes adjustments to the scope of the Virginia Museum of Fine Arts renovation and expansion project to better meet the needs of the museum as determined during the planning process. This project is in the 2020 VPBA Construction Pool.</t>
  </si>
  <si>
    <t>18493: 2020 VPBA Capital Construction Pool</t>
  </si>
  <si>
    <t>This amendment reduces nongeneral fund bond proceeds by $50.0 million in the first year and provides language regarding the previously authorized Virginia State Police Training Academy project, for which only planning instead of construction is authorized.</t>
  </si>
  <si>
    <t>This amendment provides an additional $30.0 million the first year from the general fund to combine with $250.0 million in the introduced budget for a total deposit to the capital outlay supplement pool of $280.0 million. When combined with $550.0 million in recent prior deposits to the pool, this amendment would amount to a total of $830.0 million to address cost overruns for previously authorized projects.</t>
  </si>
  <si>
    <t>This amendment provides $195.5 million general fund and adjusts nongeneral fund appropriation downward by $5.5 million in the first year, as well as authorizes the transfer of $47.5 million in unutilized general fund balances from a prior capital outlay pool, all to support construction funding authorized by this item. The amendment also adjust projects authorized for construction in this pool.</t>
  </si>
  <si>
    <t>This amendment supplants a transfer of general fund balances that was directed to support the higher education construction pool with state-supported bond proceeds.</t>
  </si>
  <si>
    <t>This amendment removes language that directed the transfer of $47,500,000 from a Virginia State Police capital project for use by the 2024 higher education construction pool. Companion amendments redirect this balance from the 2022 construction pool in which the Virginia State Police Project was authorized back to the general fund and reflect the amount as general fund resources.</t>
  </si>
  <si>
    <t>This amendment supplants general fund that was supporting a portion of the cost of projects authorized for construction in the 2024 higher education construction pool with state-supported bonds.</t>
  </si>
  <si>
    <t>This amendment provides $8.6 million the first year from the general fund, and reduces nongeneral fund bond proceeds by $19.6 million, largely due to a redirection of excess bond proceeds from a previous project to this item. This amendment also modifies the list of qualified state agency projects for which construction authorization is provided.</t>
  </si>
  <si>
    <t>This amendment supplants general fund with state-supported bonds for wastewater treatment upgrades.</t>
  </si>
  <si>
    <t>18745: Wastewater Treatments Upgrades</t>
  </si>
  <si>
    <t>This amendment authorizes $200.0 million the first year from the general fund and $200.0 million the second year in bond proceeds for expenses related to wastewater projects for Chesapeake Bay nutrient reduction. The bonds authorized in the second year, to be issued by the Virginia Public Building Authority (VPBA), would be repaid by future appropriations made to fund debt service payments.</t>
  </si>
  <si>
    <t xml:space="preserve">Provides language authorizing numerous lease and financed purchase agreements._x000D_
_x000D_
</t>
  </si>
  <si>
    <t xml:space="preserve">Provides authority for previously authorized funds to be used for temporary heat and hot water solutions at Hiram Davis Medical Center pending final disposition of the facility._x000D_
_x000D_
</t>
  </si>
  <si>
    <t xml:space="preserve">Redirects balances from completed standalone projects and projects that agencies no longer wish to execute to construction pools that are not expected to have sufficient funding._x000D_
_x000D_
</t>
  </si>
  <si>
    <t xml:space="preserve">Provides language in Section 2-0 to remove a requirement for the Six-Year Capital Outlay Plan Advisory Committee to make recommendations about capital budget requests._x000D_
_x000D_
</t>
  </si>
  <si>
    <t xml:space="preserve">Authorizes detailed planning for six capital projects and preplanning for one project in a central planning pool. The scope for one project previously authorized in the planning pool is also adjusted._x000D_
_x000D_
</t>
  </si>
  <si>
    <t xml:space="preserve">Provides budget language to clarify the intended scope of the Nottoway water infrastructure project and authorizes the use of funding from the statewide supplement pool for any project costs in excess of those originally assumed when the project was authorized in the 2020 construction pool._x000D_
_x000D_
</t>
  </si>
  <si>
    <t xml:space="preserve">Adjusts the scope of the Virginia Community College System Godwin Building project in the Annandale Campus in Northern Virginia from a renovation to a replacement and adjusts funding in the 2020 VCBA construction pool in which the project is authorized._x000D_
_x000D_
</t>
  </si>
  <si>
    <t>18494: 2020 VCBA Capital Construction Pool</t>
  </si>
  <si>
    <t xml:space="preserve">Adjusts funding and project authorization in the 2022 state agency construction pool, which pools funding for capital projects together centrally._x000D_
_x000D_
</t>
  </si>
  <si>
    <t xml:space="preserve">Adjusts funding for the central statewide supplement pool and updates eligibility criteria for use of supplement pool funding._x000D_
_x000D_
</t>
  </si>
  <si>
    <t xml:space="preserve">Supplants the $400 million existing bond authorization for Water Quality Improvement Fund eligible wastewater projects with general fund from FY 2024 revenues in excess of the official revenue estimate, pursuant to Item 470 K.2. of Chapter 2, 2024 Acts of Assembly, Special Session I. All general fund appropriation is provided in FY 2025._x000D_
_x000D_
</t>
  </si>
  <si>
    <t xml:space="preserve">Provides funding for the construction and acquisition of eight capital projects at institutions of higher education. Funding for multiple projects is pooled together centrally and subject to the capital pool process in Section 2.2-1515 et. seq, Code of Virginia._x000D_
_x000D_
</t>
  </si>
  <si>
    <t>18763: 2025 Public Educational Institution Capital Account</t>
  </si>
  <si>
    <t xml:space="preserve">Provides funding for the construction and acquisition of eight capital projects for state agencies. Funding for multiple projects is pooled together centrally and subject to the capital pool process in Section 2.2-1515 et. seq, Code of Virginia. This pool includes projects for agencies other than institutions of higher education._x000D_
_x000D_
</t>
  </si>
  <si>
    <t>18764: 2025 State Agency Capital Account</t>
  </si>
  <si>
    <t>This amendment reflects a shift of $60.0 million in general fund from the second year to the first year and reallocation of maintenance reserve funding amongst some agencies.</t>
  </si>
  <si>
    <t>This amendment provides $776,750 the first year from the general fund, adds projects to the capital planning pool, and clarifies the intended scope of the project to construct a new state laboratory.</t>
  </si>
  <si>
    <t>This amendment provides $40.0 million tax-supported bond proceeds the first year to the Stormwater Local Assistance Fund to provide matching grants to local governments for the planning, design, and implementation of stormwater best management practices.</t>
  </si>
  <si>
    <t>18050: Local Water Quality and Supply Projects</t>
  </si>
  <si>
    <t>This amendment amends the scope of the water project for three state facilities in Nottoway County to replace a water transmission line and the exploration of increasing water capacity by creating wells and authorizes the use of supplemental pool funding to complete the project's scope, as amended. This project was originally authorized and funded in the 2020 Virginia Public Building Authority Construction Pool.</t>
  </si>
  <si>
    <t>This amendment removes funding for construction and leaves $10.9 million from the general fund to authorize planning through working drawings for the replacement of the State Police Training Academy, along with $2.5 million previously provided for this project.</t>
  </si>
  <si>
    <t>This amendment provides $431.2 million in bond proceeds for critical wastewater treatment plant upgrades. It reinstates $400.0 million in bond proceeds previously authorized during the 2024 General Assembly Special Session I and increases the general fund supported debt authorization by $31.2 million to reflect cost overruns and increases for these projects.</t>
  </si>
  <si>
    <t>This amendment provides an additional $177.8 million from the general fund the first year and $89.0 million from nongeneral funds to make changes to projects authorized for construction at institutions of higher education.</t>
  </si>
  <si>
    <t>This amendment is a net reduction of $23.9 million in the first year from the general fund accompanying adjustments to capital projects authorized in the 2025 State Agency Capital Account.</t>
  </si>
  <si>
    <t xml:space="preserve">Authorizes a long-term lease or financed purchase agreement for the Department of Corrections in Petersburg._x000D_
_x000D_
</t>
  </si>
  <si>
    <t xml:space="preserve">History of 2024-2026 Commonwealth of Virginia Budget Changes </t>
  </si>
  <si>
    <t>2024 Specical Session I (Chapter 2) to 2026 Session (HB/SB 29 Introduced)</t>
  </si>
  <si>
    <t>Capital Outlay Budget Summary</t>
  </si>
  <si>
    <t>FY 2025 GF</t>
  </si>
  <si>
    <t>FY 2025 State Supported Debt</t>
  </si>
  <si>
    <t>FY 2025 NGF</t>
  </si>
  <si>
    <t>FY 2025 9c Debt</t>
  </si>
  <si>
    <t>FY 2025 9d Debt</t>
  </si>
  <si>
    <t>FY 2026 GF</t>
  </si>
  <si>
    <t>FY 2026 State Supported Debt</t>
  </si>
  <si>
    <t>FY 2026 NGF</t>
  </si>
  <si>
    <t>FY 2026 9c Debt</t>
  </si>
  <si>
    <t>FY 2026 9d Debt</t>
  </si>
  <si>
    <t>FY 2025 9c and 9d Debt</t>
  </si>
  <si>
    <t>See Filter Instructions Below</t>
  </si>
  <si>
    <t>Total, Filtered Records:</t>
  </si>
  <si>
    <t>Filters for 2024-2026 Biennium Capital Outlay Summary (2024 Special Session I to 2026 Session)</t>
  </si>
  <si>
    <t>2025 GF Dollars</t>
  </si>
  <si>
    <t>2026 GF Dollars</t>
  </si>
  <si>
    <t>2025 NGF Dollars</t>
  </si>
  <si>
    <t>2026 NGF Dollars</t>
  </si>
  <si>
    <t>2025 State Supported Debt</t>
  </si>
  <si>
    <t>2026 State Supported Debt</t>
  </si>
  <si>
    <t>2025 Other Debt</t>
  </si>
  <si>
    <t>2026 Other Debt</t>
  </si>
  <si>
    <t>FY 2026  9c and 9d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</si>
</sst>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6" formatCode="&quot;$&quot;#,##0_);[Red]\(&quot;$&quot;#,##0\)"/>
  </numFmts>
  <fonts count="6" x14ac:knownFonts="1">
    <font>
      <sz val="11"/>
      <color theme="1"/>
      <name val="Aptos Narrow"/>
      <family val="2"/>
      <scheme val="minor"/>
    </font>
    <font>
      <b/>
      <sz val="11"/>
      <color theme="1"/>
      <name val="Aptos Narrow"/>
      <family val="2"/>
      <scheme val="minor"/>
    </font>
    <font>
      <b/>
      <sz val="14"/>
      <color theme="1"/>
      <name val="Aptos Narrow"/>
      <family val="2"/>
      <scheme val="minor"/>
    </font>
    <font>
      <b/>
      <sz val="12"/>
      <color theme="1"/>
      <name val="Aptos Narrow"/>
      <family val="2"/>
      <scheme val="minor"/>
    </font>
    <font>
      <b/>
      <i/>
      <sz val="11"/>
      <color theme="1"/>
      <name val="Aptos Narrow"/>
      <family val="2"/>
      <scheme val="minor"/>
    </font>
    <font>
      <b/>
      <u/>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xf numFmtId="0" fontId="0" fillId="0" borderId="0" xfId="0" applyAlignment="1">
      <alignment vertical="top" wrapText="1"/>
    </xf>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horizontal="center" vertical="center" wrapText="1"/>
    </xf>
    <xf numFmtId="6" fontId="0" fillId="0" borderId="0" xfId="0" applyNumberFormat="1" applyAlignment="1">
      <alignment vertical="top"/>
    </xf>
    <xf numFmtId="6" fontId="1" fillId="0" borderId="0" xfId="0" applyNumberFormat="1" applyFont="1"/>
    <xf numFmtId="0" fontId="0" fillId="0" borderId="0" xfId="0" applyAlignment="1">
      <alignment vertical="top"/>
    </xf>
    <xf numFmtId="0" fontId="2" fillId="0" borderId="0" xfId="0" applyFont="1"/>
    <xf numFmtId="0" fontId="3" fillId="0" borderId="0" xfId="0" applyFont="1"/>
    <xf numFmtId="0" fontId="4" fillId="0" borderId="0" xfId="0" applyFont="1"/>
    <xf numFmtId="0" fontId="1" fillId="0" borderId="0" xfId="0" applyFont="1"/>
    <xf numFmtId="0" fontId="0" fillId="0" borderId="0" xfId="0" applyAlignment="1">
      <alignment horizontal="left" indent="1"/>
    </xf>
    <xf numFmtId="0" fontId="5" fillId="0" borderId="0" xfId="0" applyFont="1" applyAlignment="1">
      <alignment horizontal="center" wrapText="1"/>
    </xf>
    <xf numFmtId="0" fontId="1" fillId="0" borderId="0" xfId="0" applyFont="1" applyAlignment="1">
      <alignment horizontal="right"/>
    </xf>
    <xf numFmtId="6" fontId="1" fillId="0" borderId="0" xfId="0" applyNumberFormat="1" applyFont="1" applyAlignment="1">
      <alignment horizontal="center"/>
    </xf>
  </cellXfs>
  <cellStyles count="1">
    <cellStyle name="Normal" xfId="0" builtinId="0"/>
  </cellStyles>
  <dxfs count="41">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center" vertical="top" textRotation="0" wrapText="0" indent="0" justifyLastLine="0" shrinkToFit="0" readingOrder="0"/>
    </dxf>
    <dxf>
      <numFmt numFmtId="0" formatCode="General"/>
      <alignment horizontal="center"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0" indent="0" justifyLastLine="0" shrinkToFit="0" readingOrder="0"/>
    </dxf>
    <dxf>
      <alignment horizontal="center" vertical="center" textRotation="0" wrapText="1" indent="0" justifyLastLine="0" shrinkToFit="0" readingOrder="0"/>
    </dxf>
    <dxf>
      <fill>
        <patternFill patternType="solid">
          <fgColor theme="4" tint="0.79998168889431442"/>
          <bgColor theme="4" tint="0.79998168889431442"/>
        </patternFill>
      </fill>
    </dxf>
    <dxf>
      <fill>
        <patternFill patternType="solid">
          <fgColor theme="4" tint="0.79992065187536243"/>
          <bgColor rgb="FFF0F0F0"/>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Dark1 2" pivot="0" table="0" count="10" xr9:uid="{76E87613-79CF-467E-B512-98F263FE72FF}">
      <tableStyleElement type="wholeTable" dxfId="40"/>
      <tableStyleElement type="headerRow" dxfId="39"/>
    </tableStyle>
    <tableStyle name="TableStyleMedium2 2" pivot="0" count="7" xr9:uid="{0C5ACF2C-9382-4630-A917-D08AC80EF675}">
      <tableStyleElement type="wholeTable" dxfId="38"/>
      <tableStyleElement type="headerRow" dxfId="37"/>
      <tableStyleElement type="totalRow" dxfId="36"/>
      <tableStyleElement type="firstColumn" dxfId="35"/>
      <tableStyleElement type="lastColumn" dxfId="34"/>
      <tableStyleElement type="firstRowStripe" dxfId="33"/>
      <tableStyleElement type="firstColumnStripe" dxfId="32"/>
    </tableStyle>
  </tableStyles>
  <colors>
    <mruColors>
      <color rgb="FF78909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0"/>
            <color theme="4" tint="-0.249977111117893"/>
          </font>
          <fill>
            <patternFill patternType="solid">
              <fgColor theme="0" tint="-0.24994659260841701"/>
              <bgColor theme="0" tint="-0.24994659260841701"/>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sz val="10"/>
            <color theme="0"/>
          </font>
          <fill>
            <patternFill patternType="solid">
              <fgColor rgb="FF78909C"/>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sz val="10"/>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microsoft.com/office/2007/relationships/slicerCache" Target="slicerCaches/slicerCache1.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calcChain" Target="calcChain.xml"/><Relationship Id="rId5" Type="http://schemas.microsoft.com/office/2007/relationships/slicerCache" Target="slicerCaches/slicerCache3.xml"/><Relationship Id="rId10" Type="http://schemas.openxmlformats.org/officeDocument/2006/relationships/sharedStrings" Target="sharedStrings.xml"/><Relationship Id="rId4" Type="http://schemas.microsoft.com/office/2007/relationships/slicerCache" Target="slicerCaches/slicerCache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39914</xdr:rowOff>
    </xdr:from>
    <xdr:to>
      <xdr:col>8</xdr:col>
      <xdr:colOff>292100</xdr:colOff>
      <xdr:row>32</xdr:row>
      <xdr:rowOff>92529</xdr:rowOff>
    </xdr:to>
    <xdr:sp macro="" textlink="">
      <xdr:nvSpPr>
        <xdr:cNvPr id="2" name="TextBox 1">
          <a:extLst>
            <a:ext uri="{FF2B5EF4-FFF2-40B4-BE49-F238E27FC236}">
              <a16:creationId xmlns:a16="http://schemas.microsoft.com/office/drawing/2014/main" id="{E465661F-5E27-45A6-A9B9-224E00CDEC26}"/>
            </a:ext>
          </a:extLst>
        </xdr:cNvPr>
        <xdr:cNvSpPr txBox="1"/>
      </xdr:nvSpPr>
      <xdr:spPr>
        <a:xfrm>
          <a:off x="0" y="3557814"/>
          <a:ext cx="6972300" cy="26307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2024-2026 Capital Summary tab, select items on the Filters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2024-2026 Capital Summary tab to view filtered information</a:t>
          </a:r>
        </a:p>
        <a:p>
          <a:endParaRPr lang="en-US" sz="1100" b="0" u="none" baseline="0"/>
        </a:p>
        <a:p>
          <a:r>
            <a:rPr lang="en-US" sz="1100" b="0" u="none" baseline="0"/>
            <a:t>Note on Session / Chapter filter:  Chapter 2 contains the original appropriation for the 2022-2024 biennium.  The Chapter 725 and HB/SB 29 selections contain the incremental changes that occured against the original.  To get the complete totals for HB/SB 29 Introduced, all choices must be selected.</a:t>
          </a:r>
        </a:p>
        <a:p>
          <a:endParaRPr lang="en-US" sz="1100" b="0" u="none"/>
        </a:p>
      </xdr:txBody>
    </xdr:sp>
    <xdr:clientData/>
  </xdr:twoCellAnchor>
  <xdr:twoCellAnchor editAs="oneCell">
    <xdr:from>
      <xdr:col>7</xdr:col>
      <xdr:colOff>100693</xdr:colOff>
      <xdr:row>21</xdr:row>
      <xdr:rowOff>171905</xdr:rowOff>
    </xdr:from>
    <xdr:to>
      <xdr:col>7</xdr:col>
      <xdr:colOff>319698</xdr:colOff>
      <xdr:row>23</xdr:row>
      <xdr:rowOff>104499</xdr:rowOff>
    </xdr:to>
    <xdr:pic>
      <xdr:nvPicPr>
        <xdr:cNvPr id="3" name="Picture 2">
          <a:extLst>
            <a:ext uri="{FF2B5EF4-FFF2-40B4-BE49-F238E27FC236}">
              <a16:creationId xmlns:a16="http://schemas.microsoft.com/office/drawing/2014/main" id="{40E18831-A057-49A5-9EA1-5364D0203A90}"/>
            </a:ext>
          </a:extLst>
        </xdr:cNvPr>
        <xdr:cNvPicPr>
          <a:picLocks noChangeAspect="1"/>
        </xdr:cNvPicPr>
      </xdr:nvPicPr>
      <xdr:blipFill>
        <a:blip xmlns:r="http://schemas.openxmlformats.org/officeDocument/2006/relationships" r:embed="rId1"/>
        <a:stretch>
          <a:fillRect/>
        </a:stretch>
      </xdr:blipFill>
      <xdr:spPr>
        <a:xfrm>
          <a:off x="5720443" y="4242255"/>
          <a:ext cx="219005" cy="300894"/>
        </a:xfrm>
        <a:prstGeom prst="rect">
          <a:avLst/>
        </a:prstGeom>
      </xdr:spPr>
    </xdr:pic>
    <xdr:clientData/>
  </xdr:twoCellAnchor>
  <xdr:twoCellAnchor editAs="absolute">
    <xdr:from>
      <xdr:col>0</xdr:col>
      <xdr:colOff>44450</xdr:colOff>
      <xdr:row>4</xdr:row>
      <xdr:rowOff>44450</xdr:rowOff>
    </xdr:from>
    <xdr:to>
      <xdr:col>6</xdr:col>
      <xdr:colOff>793750</xdr:colOff>
      <xdr:row>10</xdr:row>
      <xdr:rowOff>177800</xdr:rowOff>
    </xdr:to>
    <mc:AlternateContent xmlns:mc="http://schemas.openxmlformats.org/markup-compatibility/2006" xmlns:sle15="http://schemas.microsoft.com/office/drawing/2012/slicer">
      <mc:Choice Requires="sle15">
        <xdr:graphicFrame macro="">
          <xdr:nvGraphicFramePr>
            <xdr:cNvPr id="8" name="Secretarial Area">
              <a:extLst>
                <a:ext uri="{FF2B5EF4-FFF2-40B4-BE49-F238E27FC236}">
                  <a16:creationId xmlns:a16="http://schemas.microsoft.com/office/drawing/2014/main" id="{1F85FD41-857B-428C-BE00-69859FA1FC5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44450" y="984250"/>
              <a:ext cx="5308600" cy="1238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869950</xdr:colOff>
      <xdr:row>4</xdr:row>
      <xdr:rowOff>25400</xdr:rowOff>
    </xdr:from>
    <xdr:to>
      <xdr:col>11</xdr:col>
      <xdr:colOff>857250</xdr:colOff>
      <xdr:row>20</xdr:row>
      <xdr:rowOff>44450</xdr:rowOff>
    </xdr:to>
    <mc:AlternateContent xmlns:mc="http://schemas.openxmlformats.org/markup-compatibility/2006" xmlns:sle15="http://schemas.microsoft.com/office/drawing/2012/slicer">
      <mc:Choice Requires="sle15">
        <xdr:graphicFrame macro="">
          <xdr:nvGraphicFramePr>
            <xdr:cNvPr id="9" name="Agency">
              <a:extLst>
                <a:ext uri="{FF2B5EF4-FFF2-40B4-BE49-F238E27FC236}">
                  <a16:creationId xmlns:a16="http://schemas.microsoft.com/office/drawing/2014/main" id="{C2E4A152-7576-43E2-835D-2CD8862EAF9A}"/>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5429250" y="965200"/>
              <a:ext cx="5213350" cy="29654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57150</xdr:colOff>
      <xdr:row>11</xdr:row>
      <xdr:rowOff>19050</xdr:rowOff>
    </xdr:from>
    <xdr:to>
      <xdr:col>3</xdr:col>
      <xdr:colOff>57150</xdr:colOff>
      <xdr:row>16</xdr:row>
      <xdr:rowOff>139700</xdr:rowOff>
    </xdr:to>
    <mc:AlternateContent xmlns:mc="http://schemas.openxmlformats.org/markup-compatibility/2006" xmlns:sle15="http://schemas.microsoft.com/office/drawing/2012/slicer">
      <mc:Choice Requires="sle15">
        <xdr:graphicFrame macro="">
          <xdr:nvGraphicFramePr>
            <xdr:cNvPr id="10" name="Chapter / Session">
              <a:extLst>
                <a:ext uri="{FF2B5EF4-FFF2-40B4-BE49-F238E27FC236}">
                  <a16:creationId xmlns:a16="http://schemas.microsoft.com/office/drawing/2014/main" id="{D2EBA61D-C6BC-45F5-A55D-FE797CC95A8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Chapter / Session"/>
            </a:graphicData>
          </a:graphic>
        </xdr:graphicFrame>
      </mc:Choice>
      <mc:Fallback xmlns="">
        <xdr:sp macro="" textlink="">
          <xdr:nvSpPr>
            <xdr:cNvPr id="0" name=""/>
            <xdr:cNvSpPr>
              <a:spLocks noTextEdit="1"/>
            </xdr:cNvSpPr>
          </xdr:nvSpPr>
          <xdr:spPr>
            <a:xfrm>
              <a:off x="57150" y="2247900"/>
              <a:ext cx="1828800" cy="1041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120650</xdr:colOff>
      <xdr:row>11</xdr:row>
      <xdr:rowOff>19050</xdr:rowOff>
    </xdr:from>
    <xdr:to>
      <xdr:col>5</xdr:col>
      <xdr:colOff>666750</xdr:colOff>
      <xdr:row>16</xdr:row>
      <xdr:rowOff>114300</xdr:rowOff>
    </xdr:to>
    <mc:AlternateContent xmlns:mc="http://schemas.openxmlformats.org/markup-compatibility/2006" xmlns:sle15="http://schemas.microsoft.com/office/drawing/2012/slicer">
      <mc:Choice Requires="sle15">
        <xdr:graphicFrame macro="">
          <xdr:nvGraphicFramePr>
            <xdr:cNvPr id="11" name="Type">
              <a:extLst>
                <a:ext uri="{FF2B5EF4-FFF2-40B4-BE49-F238E27FC236}">
                  <a16:creationId xmlns:a16="http://schemas.microsoft.com/office/drawing/2014/main" id="{3172A01C-BD1D-45AF-B674-2F4F307B4898}"/>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mlns="">
        <xdr:sp macro="" textlink="">
          <xdr:nvSpPr>
            <xdr:cNvPr id="0" name=""/>
            <xdr:cNvSpPr>
              <a:spLocks noTextEdit="1"/>
            </xdr:cNvSpPr>
          </xdr:nvSpPr>
          <xdr:spPr>
            <a:xfrm>
              <a:off x="1949450" y="2247900"/>
              <a:ext cx="2216150" cy="10160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adjustColumnWidth="0" connectionId="1" xr16:uid="{6C229E84-BADD-4609-AEAB-352371E6DF1E}" autoFormatId="16" applyNumberFormats="0" applyBorderFormats="0" applyFontFormats="0" applyPatternFormats="0" applyAlignmentFormats="0" applyWidthHeightFormats="0">
  <queryTableRefresh nextId="31">
    <queryTableFields count="30">
      <queryTableField id="1" name="Secretarial Area" tableColumnId="1"/>
      <queryTableField id="2" name="Secretarial Area Code" tableColumnId="2"/>
      <queryTableField id="3" name="Sec Area Sort" tableColumnId="3"/>
      <queryTableField id="4" name="Agency Code" tableColumnId="4"/>
      <queryTableField id="5" name="Agency Name" tableColumnId="5"/>
      <queryTableField id="6" name="Agency" tableColumnId="6"/>
      <queryTableField id="7" name="Agency Sort" tableColumnId="7"/>
      <queryTableField id="8" name="Biennium" tableColumnId="8"/>
      <queryTableField id="9" name="Budget Round" tableColumnId="9"/>
      <queryTableField id="10" name="Chapter / Session" tableColumnId="10"/>
      <queryTableField id="11" name="Session Sort" tableColumnId="11"/>
      <queryTableField id="12" name="Type" tableColumnId="12"/>
      <queryTableField id="13" name="Type Sort" tableColumnId="13"/>
      <queryTableField id="14" name="Title" tableColumnId="14"/>
      <queryTableField id="15" name="Descriptions" tableColumnId="15"/>
      <queryTableField id="16" name="CapitalProjectCode" tableColumnId="16"/>
      <queryTableField id="17" name="CapitalProjectTitle" tableColumnId="17"/>
      <queryTableField id="18" name="Project" tableColumnId="18"/>
      <queryTableField id="19" name="Y1RecGF" tableColumnId="19"/>
      <queryTableField id="20" name="Y1RecTax" tableColumnId="20"/>
      <queryTableField id="21" name="Y1RecNGF" tableColumnId="21"/>
      <queryTableField id="22" name="Y1RecDebt_9C" tableColumnId="22"/>
      <queryTableField id="23" name="Y1RecDebt_9D" tableColumnId="23"/>
      <queryTableField id="24" name="Y1 9c - 9d Debt" tableColumnId="24"/>
      <queryTableField id="25" name="Y2RecGF" tableColumnId="25"/>
      <queryTableField id="26" name="Y2RecTax" tableColumnId="26"/>
      <queryTableField id="27" name="Y2RecNGF" tableColumnId="27"/>
      <queryTableField id="28" name="Y2RecDebt_9C" tableColumnId="28"/>
      <queryTableField id="29" name="Y2RecDebt_9D" tableColumnId="29"/>
      <queryTableField id="30" name="Y2 9c - 9d Debt" tableColumnId="30"/>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retarial_Area" xr10:uid="{0CCB56EC-0231-4EAD-8098-34EADD2F7003}" sourceName="Secretarial Area">
  <extLst>
    <x:ext xmlns:x15="http://schemas.microsoft.com/office/spreadsheetml/2010/11/main" uri="{2F2917AC-EB37-4324-AD4E-5DD8C200BD13}">
      <x15:tableSlicerCache tableId="3"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gency" xr10:uid="{9E106D9B-12DA-409E-9332-6264528A0DDA}" sourceName="Agency">
  <extLst>
    <x:ext xmlns:x15="http://schemas.microsoft.com/office/spreadsheetml/2010/11/main" uri="{2F2917AC-EB37-4324-AD4E-5DD8C200BD13}">
      <x15:tableSlicerCache tableId="3" column="6"/>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hapter___Session" xr10:uid="{FEEDD43E-D97C-491E-9A16-97CE04D0F1DD}" sourceName="Chapter / Session">
  <extLst>
    <x:ext xmlns:x15="http://schemas.microsoft.com/office/spreadsheetml/2010/11/main" uri="{2F2917AC-EB37-4324-AD4E-5DD8C200BD13}">
      <x15:tableSlicerCache tableId="3" column="10"/>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 xr10:uid="{B2F4D2D5-BD82-4263-842E-718BDDA87DC0}" sourceName="Type">
  <extLst>
    <x:ext xmlns:x15="http://schemas.microsoft.com/office/spreadsheetml/2010/11/main" uri="{2F2917AC-EB37-4324-AD4E-5DD8C200BD13}">
      <x15:tableSlicerCache tableId="3" column="1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cretarial Area" xr10:uid="{2849DA2C-262E-41CE-BF49-46DCB8BE53F6}" cache="Slicer_Secretarial_Area" caption="Secretarial Area" columnCount="2" style="SlicerStyleDark1 2" lockedPosition="1" rowHeight="182880"/>
  <slicer name="Agency" xr10:uid="{F42DE50D-25AC-4B47-97F8-A0674868595B}" cache="Slicer_Agency" caption="Agency" columnCount="2" style="SlicerStyleDark1 2" lockedPosition="1" rowHeight="182880"/>
  <slicer name="Chapter / Session" xr10:uid="{9409411C-1D34-4196-A60C-EC4B9BDBC919}" cache="Slicer_Chapter___Session" caption="Chapter / Session" style="SlicerStyleDark1 2" lockedPosition="1" rowHeight="182880"/>
  <slicer name="Type" xr10:uid="{7F5F2B42-E0F0-4331-9E21-6933E5FBF9FC}" cache="Slicer_Type" caption="Type" style="SlicerStyleDark1 2" lockedPosition="1" rowHeight="18288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C9F91A1-6F59-4FDA-ABAC-CE6C6F345F9B}" name="BD211_Summary" displayName="BD211_Summary" ref="B4:AE175" tableType="queryTable" totalsRowShown="0" headerRowDxfId="31" dataDxfId="30">
  <autoFilter ref="B4:AE175" xr:uid="{AC9F91A1-6F59-4FDA-ABAC-CE6C6F345F9B}"/>
  <tableColumns count="30">
    <tableColumn id="1" xr3:uid="{18EF95F3-3C60-48D5-8894-32BDD3C9DB12}" uniqueName="1" name="Secretarial Area" queryTableFieldId="1" dataDxfId="29"/>
    <tableColumn id="2" xr3:uid="{6A9332B4-3EE4-4538-BCCC-F0D98E5EC5F2}" uniqueName="2" name="Secretarial Area Code" queryTableFieldId="2" dataDxfId="28"/>
    <tableColumn id="3" xr3:uid="{DF53DAEA-2237-49B5-9CE7-8897EC5319EB}" uniqueName="3" name="Sec Area Sort" queryTableFieldId="3" dataDxfId="27"/>
    <tableColumn id="4" xr3:uid="{DD9E1475-057A-4238-87E2-10AEA6B1CFDA}" uniqueName="4" name="Agency Code" queryTableFieldId="4" dataDxfId="26"/>
    <tableColumn id="5" xr3:uid="{9B76F13B-77B4-4509-BE6B-0F5836ED0D73}" uniqueName="5" name="Agency Name" queryTableFieldId="5" dataDxfId="25"/>
    <tableColumn id="6" xr3:uid="{61C373DD-BF7D-4961-9609-13158467F412}" uniqueName="6" name="Agency" queryTableFieldId="6" dataDxfId="24"/>
    <tableColumn id="7" xr3:uid="{71EE1688-EF45-48C0-8DA2-712A702C0F17}" uniqueName="7" name="Agency Sort" queryTableFieldId="7" dataDxfId="23"/>
    <tableColumn id="8" xr3:uid="{C60B62E0-E1F1-4FA4-A5AF-0738CA26E997}" uniqueName="8" name="Biennium" queryTableFieldId="8" dataDxfId="22"/>
    <tableColumn id="9" xr3:uid="{C4048BA1-5418-4968-8425-9D188656864E}" uniqueName="9" name="Budget Round" queryTableFieldId="9" dataDxfId="21"/>
    <tableColumn id="10" xr3:uid="{5DAD4FD6-25F2-43E9-AF87-E96DFF13EB96}" uniqueName="10" name="Chapter / Session" queryTableFieldId="10" dataDxfId="20"/>
    <tableColumn id="11" xr3:uid="{4FDDC04D-3CF9-4FD6-A2E3-FF9E3A774A5D}" uniqueName="11" name="Session Sort" queryTableFieldId="11" dataDxfId="19"/>
    <tableColumn id="12" xr3:uid="{B0654C4A-9504-46C3-9421-233C38951AD2}" uniqueName="12" name="Type" queryTableFieldId="12" dataDxfId="18"/>
    <tableColumn id="13" xr3:uid="{9C762921-1D30-4234-921C-7D10CC2221D3}" uniqueName="13" name="Type Sort" queryTableFieldId="13" dataDxfId="17"/>
    <tableColumn id="14" xr3:uid="{427504C5-866F-464C-A36A-60509075EB73}" uniqueName="14" name="Title" queryTableFieldId="14" dataDxfId="16"/>
    <tableColumn id="15" xr3:uid="{3CD33DF4-C4C6-4CE0-955D-3621680C6A89}" uniqueName="15" name="Descriptions" queryTableFieldId="15" dataDxfId="15"/>
    <tableColumn id="16" xr3:uid="{8B760401-2917-471B-87D4-AA8BCBC6399A}" uniqueName="16" name="CapitalProjectCode" queryTableFieldId="16" dataDxfId="14"/>
    <tableColumn id="17" xr3:uid="{CCD568DB-418F-4A07-BFA7-0668AA85C298}" uniqueName="17" name="CapitalProjectTitle" queryTableFieldId="17" dataDxfId="13"/>
    <tableColumn id="18" xr3:uid="{30C18696-644F-48B5-B531-55318848BFFD}" uniqueName="18" name="Project" queryTableFieldId="18" dataDxfId="12"/>
    <tableColumn id="19" xr3:uid="{69BBB168-3C7C-4529-A059-4988E9C10E42}" uniqueName="19" name="FY 2025 GF" queryTableFieldId="19" dataDxfId="11"/>
    <tableColumn id="20" xr3:uid="{10EDE9D8-833C-4343-AE42-ACFD18810B39}" uniqueName="20" name="FY 2025 State Supported Debt" queryTableFieldId="20" dataDxfId="10"/>
    <tableColumn id="21" xr3:uid="{53D8EA40-2AF4-46B4-80D3-C94123BB5DA1}" uniqueName="21" name="FY 2025 NGF" queryTableFieldId="21" dataDxfId="9"/>
    <tableColumn id="22" xr3:uid="{AED7183C-3176-413C-BD4C-46F00A00C3A3}" uniqueName="22" name="FY 2025 9c Debt" queryTableFieldId="22" dataDxfId="8"/>
    <tableColumn id="23" xr3:uid="{D36755C2-3D10-4E72-A694-63F3AFFDF963}" uniqueName="23" name="FY 2025 9d Debt" queryTableFieldId="23" dataDxfId="7"/>
    <tableColumn id="24" xr3:uid="{5AFC5E92-5ABF-4F0E-84DB-FE7B9E77927A}" uniqueName="24" name="FY 2025 9c and 9d Debt" queryTableFieldId="24" dataDxfId="6"/>
    <tableColumn id="25" xr3:uid="{6810755E-7D55-4819-8C01-B48AA010CC15}" uniqueName="25" name="FY 2026 GF" queryTableFieldId="25" dataDxfId="5"/>
    <tableColumn id="26" xr3:uid="{82055DA9-AC72-48DF-B2D7-F07B7F874BD1}" uniqueName="26" name="FY 2026 State Supported Debt" queryTableFieldId="26" dataDxfId="4"/>
    <tableColumn id="27" xr3:uid="{C544E90B-ADF7-4984-B587-47A5B3D77C55}" uniqueName="27" name="FY 2026 NGF" queryTableFieldId="27" dataDxfId="3"/>
    <tableColumn id="28" xr3:uid="{15651AE9-50A6-4E01-A01F-B7769D892BC9}" uniqueName="28" name="FY 2026 9c Debt" queryTableFieldId="28" dataDxfId="2"/>
    <tableColumn id="29" xr3:uid="{15DAA8B1-DA51-4D1E-BB82-E7BC63B03FB7}" uniqueName="29" name="FY 2026 9d Debt" queryTableFieldId="29" dataDxfId="1"/>
    <tableColumn id="30" xr3:uid="{E81CDD62-7BB5-441B-AEDA-1F3B5350C7A2}" uniqueName="30" name="FY 2026  9c and 9d Debt" queryTableFieldId="30" data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9996-F7A4-4505-85AD-D373DBF9E84A}">
  <dimension ref="A1:M34"/>
  <sheetViews>
    <sheetView showGridLines="0" tabSelected="1" workbookViewId="0">
      <pane ySplit="4" topLeftCell="A5" activePane="bottomLeft" state="frozen"/>
      <selection pane="bottomLeft" activeCell="A18" sqref="A18"/>
    </sheetView>
  </sheetViews>
  <sheetFormatPr defaultColWidth="0" defaultRowHeight="14.5" zeroHeight="1" x14ac:dyDescent="0.35"/>
  <cols>
    <col min="1" max="4" width="8.7265625" customWidth="1"/>
    <col min="5" max="8" width="15.1796875" bestFit="1" customWidth="1"/>
    <col min="9" max="12" width="14.81640625" customWidth="1"/>
    <col min="13" max="13" width="2.36328125" customWidth="1"/>
    <col min="14" max="16384" width="8.7265625" hidden="1"/>
  </cols>
  <sheetData>
    <row r="1" spans="1:12" ht="16" x14ac:dyDescent="0.4">
      <c r="A1" s="9" t="s">
        <v>701</v>
      </c>
    </row>
    <row r="2" spans="1:12" x14ac:dyDescent="0.35">
      <c r="A2" s="12" t="s">
        <v>699</v>
      </c>
    </row>
    <row r="3" spans="1:12" ht="29" x14ac:dyDescent="0.35">
      <c r="A3" s="11"/>
      <c r="E3" s="13" t="s">
        <v>702</v>
      </c>
      <c r="F3" s="13" t="s">
        <v>703</v>
      </c>
      <c r="G3" s="13" t="s">
        <v>704</v>
      </c>
      <c r="H3" s="13" t="s">
        <v>705</v>
      </c>
      <c r="I3" s="13" t="s">
        <v>706</v>
      </c>
      <c r="J3" s="13" t="s">
        <v>707</v>
      </c>
      <c r="K3" s="13" t="s">
        <v>708</v>
      </c>
      <c r="L3" s="13" t="s">
        <v>709</v>
      </c>
    </row>
    <row r="4" spans="1:12" x14ac:dyDescent="0.35">
      <c r="D4" s="14" t="s">
        <v>700</v>
      </c>
      <c r="E4" s="15">
        <f>SUBTOTAL(109,BD211_Summary[FY 2025 GF])</f>
        <v>1794911493</v>
      </c>
      <c r="F4" s="15">
        <f>SUBTOTAL(109,BD211_Summary[FY 2026 GF])</f>
        <v>200000000</v>
      </c>
      <c r="G4" s="15">
        <f>SUBTOTAL(109,BD211_Summary[FY 2025 NGF])</f>
        <v>627154445</v>
      </c>
      <c r="H4" s="15">
        <f>SUBTOTAL(109,BD211_Summary[FY 2026 NGF])</f>
        <v>740979808</v>
      </c>
      <c r="I4" s="15">
        <f>SUBTOTAL(109,BD211_Summary[FY 2025 State Supported Debt])</f>
        <v>772044285</v>
      </c>
      <c r="J4" s="15">
        <f>SUBTOTAL(109,BD211_Summary[FY 2026 State Supported Debt])</f>
        <v>200000000</v>
      </c>
      <c r="K4" s="15">
        <f>SUBTOTAL(109,BD211_Summary[FY 2025 9c and 9d Debt])</f>
        <v>158149475</v>
      </c>
      <c r="L4" s="15">
        <f>SUBTOTAL(109,BD211_Summary[FY 2026  9c and 9d Debt])</f>
        <v>206085243</v>
      </c>
    </row>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0B8A-C8ED-4437-A48F-52B4D0F0A9B1}">
  <dimension ref="A1:AF175"/>
  <sheetViews>
    <sheetView showGridLines="0" workbookViewId="0">
      <pane xSplit="19" ySplit="4" topLeftCell="T5" activePane="bottomRight" state="frozen"/>
      <selection pane="topRight" activeCell="T1" sqref="T1"/>
      <selection pane="bottomLeft" activeCell="A6" sqref="A6"/>
      <selection pane="bottomRight" activeCell="B5" sqref="B5"/>
    </sheetView>
  </sheetViews>
  <sheetFormatPr defaultColWidth="0" defaultRowHeight="14.5" x14ac:dyDescent="0.35"/>
  <cols>
    <col min="1" max="1" width="3.453125" customWidth="1"/>
    <col min="2" max="2" width="17.08984375" customWidth="1"/>
    <col min="3" max="3" width="21.1796875" hidden="1" customWidth="1"/>
    <col min="4" max="4" width="14" hidden="1" customWidth="1"/>
    <col min="5" max="5" width="13.81640625" hidden="1" customWidth="1"/>
    <col min="6" max="6" width="51" hidden="1" customWidth="1"/>
    <col min="7" max="7" width="25.26953125" customWidth="1"/>
    <col min="8" max="8" width="12.81640625" hidden="1" customWidth="1"/>
    <col min="9" max="9" width="11.1796875" hidden="1" customWidth="1"/>
    <col min="10" max="10" width="14.7265625" hidden="1" customWidth="1"/>
    <col min="11" max="11" width="14.81640625" customWidth="1"/>
    <col min="12" max="12" width="13.36328125" hidden="1" customWidth="1"/>
    <col min="13" max="13" width="15.36328125" customWidth="1"/>
    <col min="14" max="14" width="10.7265625" hidden="1" customWidth="1"/>
    <col min="15" max="15" width="28.453125" customWidth="1"/>
    <col min="16" max="16" width="34.453125" customWidth="1"/>
    <col min="17" max="17" width="19.6328125" hidden="1" customWidth="1"/>
    <col min="18" max="18" width="47.26953125" hidden="1" customWidth="1"/>
    <col min="19" max="19" width="24.90625" hidden="1" customWidth="1"/>
    <col min="20" max="22" width="14.90625" customWidth="1"/>
    <col min="23" max="24" width="14.90625" hidden="1" customWidth="1"/>
    <col min="25" max="28" width="14.90625" customWidth="1"/>
    <col min="29" max="30" width="14.90625" hidden="1" customWidth="1"/>
    <col min="31" max="31" width="14.90625" customWidth="1"/>
    <col min="32" max="32" width="2.90625" customWidth="1"/>
    <col min="33" max="16384" width="8.7265625" hidden="1"/>
  </cols>
  <sheetData>
    <row r="1" spans="2:31" ht="18.5" x14ac:dyDescent="0.45">
      <c r="B1" s="8" t="s">
        <v>685</v>
      </c>
    </row>
    <row r="2" spans="2:31" ht="16" x14ac:dyDescent="0.4">
      <c r="B2" s="9" t="s">
        <v>686</v>
      </c>
    </row>
    <row r="3" spans="2:31" x14ac:dyDescent="0.35">
      <c r="B3" s="10" t="s">
        <v>687</v>
      </c>
      <c r="T3" s="6">
        <f>SUBTOTAL(109,BD211_Summary[FY 2025 GF])</f>
        <v>1794911493</v>
      </c>
      <c r="U3" s="6">
        <f>SUBTOTAL(109,BD211_Summary[FY 2025 State Supported Debt])</f>
        <v>772044285</v>
      </c>
      <c r="V3" s="6">
        <f>SUBTOTAL(109,BD211_Summary[FY 2025 NGF])</f>
        <v>627154445</v>
      </c>
      <c r="W3" s="6">
        <f>SUBTOTAL(109,BD211_Summary[FY 2025 9c Debt])</f>
        <v>124285000</v>
      </c>
      <c r="X3" s="6">
        <f>SUBTOTAL(109,BD211_Summary[FY 2025 9d Debt])</f>
        <v>33864475</v>
      </c>
      <c r="Y3" s="6">
        <f>SUBTOTAL(109,BD211_Summary[FY 2025 9c and 9d Debt])</f>
        <v>158149475</v>
      </c>
      <c r="Z3" s="6">
        <f>SUBTOTAL(109,BD211_Summary[FY 2026 GF])</f>
        <v>200000000</v>
      </c>
      <c r="AA3" s="6">
        <f>SUBTOTAL(109,BD211_Summary[FY 2026 State Supported Debt])</f>
        <v>200000000</v>
      </c>
      <c r="AB3" s="6">
        <f>SUBTOTAL(109,BD211_Summary[FY 2026 NGF])</f>
        <v>740979808</v>
      </c>
      <c r="AC3" s="6">
        <f>SUBTOTAL(109,BD211_Summary[FY 2026 9c Debt])</f>
        <v>206085243</v>
      </c>
      <c r="AD3" s="6">
        <f>SUBTOTAL(109,BD211_Summary[FY 2026 9d Debt])</f>
        <v>0</v>
      </c>
      <c r="AE3" s="6">
        <f>SUBTOTAL(109,BD211_Summary[FY 2026  9c and 9d Debt])</f>
        <v>206085243</v>
      </c>
    </row>
    <row r="4" spans="2:31" ht="32.5" customHeight="1" x14ac:dyDescent="0.35">
      <c r="B4" s="4" t="s">
        <v>0</v>
      </c>
      <c r="C4" s="4" t="s">
        <v>429</v>
      </c>
      <c r="D4" s="4" t="s">
        <v>1</v>
      </c>
      <c r="E4" s="4" t="s">
        <v>3</v>
      </c>
      <c r="F4" s="4" t="s">
        <v>4</v>
      </c>
      <c r="G4" s="4" t="s">
        <v>2</v>
      </c>
      <c r="H4" s="4" t="s">
        <v>5</v>
      </c>
      <c r="I4" s="4" t="s">
        <v>7</v>
      </c>
      <c r="J4" s="4" t="s">
        <v>6</v>
      </c>
      <c r="K4" s="4" t="s">
        <v>8</v>
      </c>
      <c r="L4" s="4" t="s">
        <v>9</v>
      </c>
      <c r="M4" s="4" t="s">
        <v>10</v>
      </c>
      <c r="N4" s="4" t="s">
        <v>11</v>
      </c>
      <c r="O4" s="4" t="s">
        <v>12</v>
      </c>
      <c r="P4" s="4" t="s">
        <v>430</v>
      </c>
      <c r="Q4" s="4" t="s">
        <v>119</v>
      </c>
      <c r="R4" s="4" t="s">
        <v>120</v>
      </c>
      <c r="S4" s="4" t="s">
        <v>431</v>
      </c>
      <c r="T4" s="4" t="s">
        <v>688</v>
      </c>
      <c r="U4" s="4" t="s">
        <v>689</v>
      </c>
      <c r="V4" s="4" t="s">
        <v>690</v>
      </c>
      <c r="W4" s="4" t="s">
        <v>691</v>
      </c>
      <c r="X4" s="4" t="s">
        <v>692</v>
      </c>
      <c r="Y4" s="4" t="s">
        <v>698</v>
      </c>
      <c r="Z4" s="4" t="s">
        <v>693</v>
      </c>
      <c r="AA4" s="4" t="s">
        <v>694</v>
      </c>
      <c r="AB4" s="4" t="s">
        <v>695</v>
      </c>
      <c r="AC4" s="4" t="s">
        <v>696</v>
      </c>
      <c r="AD4" s="4" t="s">
        <v>697</v>
      </c>
      <c r="AE4" s="4" t="s">
        <v>710</v>
      </c>
    </row>
    <row r="5" spans="2:31" ht="203" x14ac:dyDescent="0.35">
      <c r="B5" s="1" t="s">
        <v>19</v>
      </c>
      <c r="C5" s="2">
        <v>12</v>
      </c>
      <c r="D5" s="2">
        <v>4</v>
      </c>
      <c r="E5" s="2">
        <v>194</v>
      </c>
      <c r="F5" s="7" t="s">
        <v>21</v>
      </c>
      <c r="G5" s="1" t="s">
        <v>20</v>
      </c>
      <c r="H5" s="2" t="s">
        <v>22</v>
      </c>
      <c r="I5" s="2" t="s">
        <v>14</v>
      </c>
      <c r="J5" s="2" t="s">
        <v>13</v>
      </c>
      <c r="K5" s="3" t="s">
        <v>15</v>
      </c>
      <c r="L5" s="2">
        <v>10</v>
      </c>
      <c r="M5" s="3" t="s">
        <v>121</v>
      </c>
      <c r="N5" s="2">
        <v>10</v>
      </c>
      <c r="O5" s="1" t="s">
        <v>122</v>
      </c>
      <c r="P5" s="1" t="s">
        <v>432</v>
      </c>
      <c r="Q5" s="2"/>
      <c r="R5" s="7"/>
      <c r="S5" s="1" t="s">
        <v>433</v>
      </c>
      <c r="T5" s="5">
        <v>0</v>
      </c>
      <c r="U5" s="5">
        <v>0</v>
      </c>
      <c r="V5" s="5">
        <v>0</v>
      </c>
      <c r="W5" s="5">
        <v>0</v>
      </c>
      <c r="X5" s="5">
        <v>0</v>
      </c>
      <c r="Y5" s="5">
        <v>0</v>
      </c>
      <c r="Z5" s="5">
        <v>0</v>
      </c>
      <c r="AA5" s="5">
        <v>0</v>
      </c>
      <c r="AB5" s="5">
        <v>0</v>
      </c>
      <c r="AC5" s="5">
        <v>0</v>
      </c>
      <c r="AD5" s="5">
        <v>0</v>
      </c>
      <c r="AE5" s="5">
        <v>0</v>
      </c>
    </row>
    <row r="6" spans="2:31" ht="116" x14ac:dyDescent="0.35">
      <c r="B6" s="1" t="s">
        <v>19</v>
      </c>
      <c r="C6" s="2">
        <v>12</v>
      </c>
      <c r="D6" s="2">
        <v>4</v>
      </c>
      <c r="E6" s="2">
        <v>194</v>
      </c>
      <c r="F6" s="7" t="s">
        <v>21</v>
      </c>
      <c r="G6" s="1" t="s">
        <v>20</v>
      </c>
      <c r="H6" s="2" t="s">
        <v>22</v>
      </c>
      <c r="I6" s="2" t="s">
        <v>14</v>
      </c>
      <c r="J6" s="2" t="s">
        <v>13</v>
      </c>
      <c r="K6" s="3" t="s">
        <v>15</v>
      </c>
      <c r="L6" s="2">
        <v>10</v>
      </c>
      <c r="M6" s="3" t="s">
        <v>121</v>
      </c>
      <c r="N6" s="2">
        <v>10</v>
      </c>
      <c r="O6" s="1" t="s">
        <v>123</v>
      </c>
      <c r="P6" s="1" t="s">
        <v>434</v>
      </c>
      <c r="Q6" s="2" t="s">
        <v>124</v>
      </c>
      <c r="R6" s="7" t="s">
        <v>125</v>
      </c>
      <c r="S6" s="1" t="s">
        <v>435</v>
      </c>
      <c r="T6" s="5">
        <v>50000000</v>
      </c>
      <c r="U6" s="5">
        <v>0</v>
      </c>
      <c r="V6" s="5">
        <v>0</v>
      </c>
      <c r="W6" s="5">
        <v>0</v>
      </c>
      <c r="X6" s="5">
        <v>0</v>
      </c>
      <c r="Y6" s="5">
        <v>0</v>
      </c>
      <c r="Z6" s="5">
        <v>0</v>
      </c>
      <c r="AA6" s="5">
        <v>0</v>
      </c>
      <c r="AB6" s="5">
        <v>0</v>
      </c>
      <c r="AC6" s="5">
        <v>0</v>
      </c>
      <c r="AD6" s="5">
        <v>0</v>
      </c>
      <c r="AE6" s="5">
        <v>0</v>
      </c>
    </row>
    <row r="7" spans="2:31" ht="116" x14ac:dyDescent="0.35">
      <c r="B7" s="1" t="s">
        <v>19</v>
      </c>
      <c r="C7" s="2">
        <v>12</v>
      </c>
      <c r="D7" s="2">
        <v>4</v>
      </c>
      <c r="E7" s="2">
        <v>194</v>
      </c>
      <c r="F7" s="7" t="s">
        <v>21</v>
      </c>
      <c r="G7" s="1" t="s">
        <v>20</v>
      </c>
      <c r="H7" s="2" t="s">
        <v>22</v>
      </c>
      <c r="I7" s="2" t="s">
        <v>14</v>
      </c>
      <c r="J7" s="2" t="s">
        <v>13</v>
      </c>
      <c r="K7" s="3" t="s">
        <v>15</v>
      </c>
      <c r="L7" s="2">
        <v>10</v>
      </c>
      <c r="M7" s="3" t="s">
        <v>121</v>
      </c>
      <c r="N7" s="2">
        <v>10</v>
      </c>
      <c r="O7" s="1" t="s">
        <v>126</v>
      </c>
      <c r="P7" s="1" t="s">
        <v>436</v>
      </c>
      <c r="Q7" s="2" t="s">
        <v>127</v>
      </c>
      <c r="R7" s="7" t="s">
        <v>128</v>
      </c>
      <c r="S7" s="1" t="s">
        <v>437</v>
      </c>
      <c r="T7" s="5">
        <v>50000000</v>
      </c>
      <c r="U7" s="5">
        <v>0</v>
      </c>
      <c r="V7" s="5">
        <v>0</v>
      </c>
      <c r="W7" s="5">
        <v>0</v>
      </c>
      <c r="X7" s="5">
        <v>0</v>
      </c>
      <c r="Y7" s="5">
        <v>0</v>
      </c>
      <c r="Z7" s="5">
        <v>0</v>
      </c>
      <c r="AA7" s="5">
        <v>0</v>
      </c>
      <c r="AB7" s="5">
        <v>0</v>
      </c>
      <c r="AC7" s="5">
        <v>0</v>
      </c>
      <c r="AD7" s="5">
        <v>0</v>
      </c>
      <c r="AE7" s="5">
        <v>0</v>
      </c>
    </row>
    <row r="8" spans="2:31" ht="246.5" x14ac:dyDescent="0.35">
      <c r="B8" s="1" t="s">
        <v>19</v>
      </c>
      <c r="C8" s="2">
        <v>12</v>
      </c>
      <c r="D8" s="2">
        <v>4</v>
      </c>
      <c r="E8" s="2">
        <v>194</v>
      </c>
      <c r="F8" s="7" t="s">
        <v>21</v>
      </c>
      <c r="G8" s="1" t="s">
        <v>20</v>
      </c>
      <c r="H8" s="2" t="s">
        <v>22</v>
      </c>
      <c r="I8" s="2" t="s">
        <v>14</v>
      </c>
      <c r="J8" s="2" t="s">
        <v>13</v>
      </c>
      <c r="K8" s="3" t="s">
        <v>15</v>
      </c>
      <c r="L8" s="2">
        <v>10</v>
      </c>
      <c r="M8" s="3" t="s">
        <v>16</v>
      </c>
      <c r="N8" s="2">
        <v>20</v>
      </c>
      <c r="O8" s="1" t="s">
        <v>129</v>
      </c>
      <c r="P8" s="1" t="s">
        <v>438</v>
      </c>
      <c r="Q8" s="2"/>
      <c r="R8" s="7"/>
      <c r="S8" s="1" t="s">
        <v>433</v>
      </c>
      <c r="T8" s="5">
        <v>0</v>
      </c>
      <c r="U8" s="5">
        <v>0</v>
      </c>
      <c r="V8" s="5">
        <v>0</v>
      </c>
      <c r="W8" s="5">
        <v>0</v>
      </c>
      <c r="X8" s="5">
        <v>0</v>
      </c>
      <c r="Y8" s="5">
        <v>0</v>
      </c>
      <c r="Z8" s="5">
        <v>0</v>
      </c>
      <c r="AA8" s="5">
        <v>0</v>
      </c>
      <c r="AB8" s="5">
        <v>0</v>
      </c>
      <c r="AC8" s="5">
        <v>0</v>
      </c>
      <c r="AD8" s="5">
        <v>0</v>
      </c>
      <c r="AE8" s="5">
        <v>0</v>
      </c>
    </row>
    <row r="9" spans="2:31" ht="174" x14ac:dyDescent="0.35">
      <c r="B9" s="1" t="s">
        <v>19</v>
      </c>
      <c r="C9" s="2">
        <v>12</v>
      </c>
      <c r="D9" s="2">
        <v>4</v>
      </c>
      <c r="E9" s="2">
        <v>194</v>
      </c>
      <c r="F9" s="7" t="s">
        <v>21</v>
      </c>
      <c r="G9" s="1" t="s">
        <v>20</v>
      </c>
      <c r="H9" s="2" t="s">
        <v>22</v>
      </c>
      <c r="I9" s="2" t="s">
        <v>14</v>
      </c>
      <c r="J9" s="2" t="s">
        <v>13</v>
      </c>
      <c r="K9" s="3" t="s">
        <v>15</v>
      </c>
      <c r="L9" s="2">
        <v>10</v>
      </c>
      <c r="M9" s="3" t="s">
        <v>16</v>
      </c>
      <c r="N9" s="2">
        <v>20</v>
      </c>
      <c r="O9" s="1" t="s">
        <v>130</v>
      </c>
      <c r="P9" s="1" t="s">
        <v>439</v>
      </c>
      <c r="Q9" s="2" t="s">
        <v>131</v>
      </c>
      <c r="R9" s="7" t="s">
        <v>132</v>
      </c>
      <c r="S9" s="1" t="s">
        <v>440</v>
      </c>
      <c r="T9" s="5">
        <v>0</v>
      </c>
      <c r="U9" s="5">
        <v>0</v>
      </c>
      <c r="V9" s="5">
        <v>0</v>
      </c>
      <c r="W9" s="5">
        <v>0</v>
      </c>
      <c r="X9" s="5">
        <v>0</v>
      </c>
      <c r="Y9" s="5">
        <v>0</v>
      </c>
      <c r="Z9" s="5">
        <v>0</v>
      </c>
      <c r="AA9" s="5">
        <v>0</v>
      </c>
      <c r="AB9" s="5">
        <v>0</v>
      </c>
      <c r="AC9" s="5">
        <v>0</v>
      </c>
      <c r="AD9" s="5">
        <v>0</v>
      </c>
      <c r="AE9" s="5">
        <v>0</v>
      </c>
    </row>
    <row r="10" spans="2:31" ht="217.5" x14ac:dyDescent="0.35">
      <c r="B10" s="1" t="s">
        <v>19</v>
      </c>
      <c r="C10" s="2">
        <v>12</v>
      </c>
      <c r="D10" s="2">
        <v>4</v>
      </c>
      <c r="E10" s="2">
        <v>194</v>
      </c>
      <c r="F10" s="7" t="s">
        <v>21</v>
      </c>
      <c r="G10" s="1" t="s">
        <v>20</v>
      </c>
      <c r="H10" s="2" t="s">
        <v>22</v>
      </c>
      <c r="I10" s="2" t="s">
        <v>14</v>
      </c>
      <c r="J10" s="2" t="s">
        <v>13</v>
      </c>
      <c r="K10" s="3" t="s">
        <v>15</v>
      </c>
      <c r="L10" s="2">
        <v>10</v>
      </c>
      <c r="M10" s="3" t="s">
        <v>16</v>
      </c>
      <c r="N10" s="2">
        <v>20</v>
      </c>
      <c r="O10" s="1" t="s">
        <v>133</v>
      </c>
      <c r="P10" s="1" t="s">
        <v>441</v>
      </c>
      <c r="Q10" s="2" t="s">
        <v>127</v>
      </c>
      <c r="R10" s="7" t="s">
        <v>128</v>
      </c>
      <c r="S10" s="1" t="s">
        <v>437</v>
      </c>
      <c r="T10" s="5">
        <v>-50000000</v>
      </c>
      <c r="U10" s="5">
        <v>0</v>
      </c>
      <c r="V10" s="5">
        <v>0</v>
      </c>
      <c r="W10" s="5">
        <v>0</v>
      </c>
      <c r="X10" s="5">
        <v>0</v>
      </c>
      <c r="Y10" s="5">
        <v>0</v>
      </c>
      <c r="Z10" s="5">
        <v>0</v>
      </c>
      <c r="AA10" s="5">
        <v>0</v>
      </c>
      <c r="AB10" s="5">
        <v>0</v>
      </c>
      <c r="AC10" s="5">
        <v>0</v>
      </c>
      <c r="AD10" s="5">
        <v>0</v>
      </c>
      <c r="AE10" s="5">
        <v>0</v>
      </c>
    </row>
    <row r="11" spans="2:31" ht="87" x14ac:dyDescent="0.35">
      <c r="B11" s="1" t="s">
        <v>19</v>
      </c>
      <c r="C11" s="2">
        <v>12</v>
      </c>
      <c r="D11" s="2">
        <v>4</v>
      </c>
      <c r="E11" s="2">
        <v>194</v>
      </c>
      <c r="F11" s="7" t="s">
        <v>21</v>
      </c>
      <c r="G11" s="1" t="s">
        <v>20</v>
      </c>
      <c r="H11" s="2" t="s">
        <v>22</v>
      </c>
      <c r="I11" s="2" t="s">
        <v>14</v>
      </c>
      <c r="J11" s="2" t="s">
        <v>17</v>
      </c>
      <c r="K11" s="3" t="s">
        <v>18</v>
      </c>
      <c r="L11" s="2">
        <v>20</v>
      </c>
      <c r="M11" s="3" t="s">
        <v>121</v>
      </c>
      <c r="N11" s="2">
        <v>10</v>
      </c>
      <c r="O11" s="1" t="s">
        <v>132</v>
      </c>
      <c r="P11" s="1" t="s">
        <v>442</v>
      </c>
      <c r="Q11" s="2" t="s">
        <v>131</v>
      </c>
      <c r="R11" s="7" t="s">
        <v>132</v>
      </c>
      <c r="S11" s="1" t="s">
        <v>440</v>
      </c>
      <c r="T11" s="5">
        <v>14500000</v>
      </c>
      <c r="U11" s="5">
        <v>0</v>
      </c>
      <c r="V11" s="5">
        <v>0</v>
      </c>
      <c r="W11" s="5">
        <v>0</v>
      </c>
      <c r="X11" s="5">
        <v>0</v>
      </c>
      <c r="Y11" s="5">
        <v>0</v>
      </c>
      <c r="Z11" s="5">
        <v>0</v>
      </c>
      <c r="AA11" s="5">
        <v>0</v>
      </c>
      <c r="AB11" s="5">
        <v>0</v>
      </c>
      <c r="AC11" s="5">
        <v>0</v>
      </c>
      <c r="AD11" s="5">
        <v>0</v>
      </c>
      <c r="AE11" s="5">
        <v>0</v>
      </c>
    </row>
    <row r="12" spans="2:31" ht="217.5" x14ac:dyDescent="0.35">
      <c r="B12" s="1" t="s">
        <v>19</v>
      </c>
      <c r="C12" s="2">
        <v>12</v>
      </c>
      <c r="D12" s="2">
        <v>4</v>
      </c>
      <c r="E12" s="2">
        <v>194</v>
      </c>
      <c r="F12" s="7" t="s">
        <v>21</v>
      </c>
      <c r="G12" s="1" t="s">
        <v>20</v>
      </c>
      <c r="H12" s="2" t="s">
        <v>22</v>
      </c>
      <c r="I12" s="2" t="s">
        <v>14</v>
      </c>
      <c r="J12" s="2" t="s">
        <v>17</v>
      </c>
      <c r="K12" s="3" t="s">
        <v>18</v>
      </c>
      <c r="L12" s="2">
        <v>20</v>
      </c>
      <c r="M12" s="3" t="s">
        <v>121</v>
      </c>
      <c r="N12" s="2">
        <v>10</v>
      </c>
      <c r="O12" s="1" t="s">
        <v>134</v>
      </c>
      <c r="P12" s="1" t="s">
        <v>443</v>
      </c>
      <c r="Q12" s="2" t="s">
        <v>135</v>
      </c>
      <c r="R12" s="7" t="s">
        <v>134</v>
      </c>
      <c r="S12" s="1" t="s">
        <v>444</v>
      </c>
      <c r="T12" s="5">
        <v>35000000</v>
      </c>
      <c r="U12" s="5">
        <v>0</v>
      </c>
      <c r="V12" s="5">
        <v>0</v>
      </c>
      <c r="W12" s="5">
        <v>0</v>
      </c>
      <c r="X12" s="5">
        <v>0</v>
      </c>
      <c r="Y12" s="5">
        <v>0</v>
      </c>
      <c r="Z12" s="5">
        <v>0</v>
      </c>
      <c r="AA12" s="5">
        <v>0</v>
      </c>
      <c r="AB12" s="5">
        <v>0</v>
      </c>
      <c r="AC12" s="5">
        <v>0</v>
      </c>
      <c r="AD12" s="5">
        <v>0</v>
      </c>
      <c r="AE12" s="5">
        <v>0</v>
      </c>
    </row>
    <row r="13" spans="2:31" ht="87" x14ac:dyDescent="0.35">
      <c r="B13" s="1" t="s">
        <v>19</v>
      </c>
      <c r="C13" s="2">
        <v>12</v>
      </c>
      <c r="D13" s="2">
        <v>4</v>
      </c>
      <c r="E13" s="2">
        <v>194</v>
      </c>
      <c r="F13" s="7" t="s">
        <v>21</v>
      </c>
      <c r="G13" s="1" t="s">
        <v>20</v>
      </c>
      <c r="H13" s="2" t="s">
        <v>22</v>
      </c>
      <c r="I13" s="2" t="s">
        <v>14</v>
      </c>
      <c r="J13" s="2" t="s">
        <v>17</v>
      </c>
      <c r="K13" s="3" t="s">
        <v>18</v>
      </c>
      <c r="L13" s="2">
        <v>20</v>
      </c>
      <c r="M13" s="3" t="s">
        <v>121</v>
      </c>
      <c r="N13" s="2">
        <v>10</v>
      </c>
      <c r="O13" s="1" t="s">
        <v>136</v>
      </c>
      <c r="P13" s="1" t="s">
        <v>445</v>
      </c>
      <c r="Q13" s="2" t="s">
        <v>137</v>
      </c>
      <c r="R13" s="7" t="s">
        <v>136</v>
      </c>
      <c r="S13" s="1" t="s">
        <v>446</v>
      </c>
      <c r="T13" s="5">
        <v>0</v>
      </c>
      <c r="U13" s="5">
        <v>0</v>
      </c>
      <c r="V13" s="5">
        <v>0</v>
      </c>
      <c r="W13" s="5">
        <v>0</v>
      </c>
      <c r="X13" s="5">
        <v>0</v>
      </c>
      <c r="Y13" s="5">
        <v>0</v>
      </c>
      <c r="Z13" s="5">
        <v>0</v>
      </c>
      <c r="AA13" s="5">
        <v>0</v>
      </c>
      <c r="AB13" s="5">
        <v>0</v>
      </c>
      <c r="AC13" s="5">
        <v>0</v>
      </c>
      <c r="AD13" s="5">
        <v>0</v>
      </c>
      <c r="AE13" s="5">
        <v>0</v>
      </c>
    </row>
    <row r="14" spans="2:31" ht="217.5" x14ac:dyDescent="0.35">
      <c r="B14" s="1" t="s">
        <v>19</v>
      </c>
      <c r="C14" s="2">
        <v>12</v>
      </c>
      <c r="D14" s="2">
        <v>4</v>
      </c>
      <c r="E14" s="2">
        <v>194</v>
      </c>
      <c r="F14" s="7" t="s">
        <v>21</v>
      </c>
      <c r="G14" s="1" t="s">
        <v>20</v>
      </c>
      <c r="H14" s="2" t="s">
        <v>22</v>
      </c>
      <c r="I14" s="2" t="s">
        <v>14</v>
      </c>
      <c r="J14" s="2" t="s">
        <v>17</v>
      </c>
      <c r="K14" s="3" t="s">
        <v>18</v>
      </c>
      <c r="L14" s="2">
        <v>20</v>
      </c>
      <c r="M14" s="3" t="s">
        <v>16</v>
      </c>
      <c r="N14" s="2">
        <v>20</v>
      </c>
      <c r="O14" s="1" t="s">
        <v>138</v>
      </c>
      <c r="P14" s="1" t="s">
        <v>447</v>
      </c>
      <c r="Q14" s="2" t="s">
        <v>135</v>
      </c>
      <c r="R14" s="7" t="s">
        <v>134</v>
      </c>
      <c r="S14" s="1" t="s">
        <v>444</v>
      </c>
      <c r="T14" s="5">
        <v>0</v>
      </c>
      <c r="U14" s="5">
        <v>0</v>
      </c>
      <c r="V14" s="5">
        <v>0</v>
      </c>
      <c r="W14" s="5">
        <v>0</v>
      </c>
      <c r="X14" s="5">
        <v>0</v>
      </c>
      <c r="Y14" s="5">
        <v>0</v>
      </c>
      <c r="Z14" s="5">
        <v>0</v>
      </c>
      <c r="AA14" s="5">
        <v>0</v>
      </c>
      <c r="AB14" s="5">
        <v>0</v>
      </c>
      <c r="AC14" s="5">
        <v>0</v>
      </c>
      <c r="AD14" s="5">
        <v>0</v>
      </c>
      <c r="AE14" s="5">
        <v>0</v>
      </c>
    </row>
    <row r="15" spans="2:31" ht="145" x14ac:dyDescent="0.35">
      <c r="B15" s="1" t="s">
        <v>19</v>
      </c>
      <c r="C15" s="2">
        <v>12</v>
      </c>
      <c r="D15" s="2">
        <v>4</v>
      </c>
      <c r="E15" s="2">
        <v>194</v>
      </c>
      <c r="F15" s="7" t="s">
        <v>21</v>
      </c>
      <c r="G15" s="1" t="s">
        <v>20</v>
      </c>
      <c r="H15" s="2" t="s">
        <v>22</v>
      </c>
      <c r="I15" s="2" t="s">
        <v>14</v>
      </c>
      <c r="J15" s="2" t="s">
        <v>17</v>
      </c>
      <c r="K15" s="3" t="s">
        <v>18</v>
      </c>
      <c r="L15" s="2">
        <v>20</v>
      </c>
      <c r="M15" s="3" t="s">
        <v>16</v>
      </c>
      <c r="N15" s="2">
        <v>20</v>
      </c>
      <c r="O15" s="1" t="s">
        <v>139</v>
      </c>
      <c r="P15" s="1" t="s">
        <v>448</v>
      </c>
      <c r="Q15" s="2" t="s">
        <v>137</v>
      </c>
      <c r="R15" s="7" t="s">
        <v>136</v>
      </c>
      <c r="S15" s="1" t="s">
        <v>446</v>
      </c>
      <c r="T15" s="5">
        <v>0</v>
      </c>
      <c r="U15" s="5">
        <v>0</v>
      </c>
      <c r="V15" s="5">
        <v>0</v>
      </c>
      <c r="W15" s="5">
        <v>0</v>
      </c>
      <c r="X15" s="5">
        <v>0</v>
      </c>
      <c r="Y15" s="5">
        <v>0</v>
      </c>
      <c r="Z15" s="5">
        <v>0</v>
      </c>
      <c r="AA15" s="5">
        <v>0</v>
      </c>
      <c r="AB15" s="5">
        <v>0</v>
      </c>
      <c r="AC15" s="5">
        <v>0</v>
      </c>
      <c r="AD15" s="5">
        <v>0</v>
      </c>
      <c r="AE15" s="5">
        <v>0</v>
      </c>
    </row>
    <row r="16" spans="2:31" ht="72.5" x14ac:dyDescent="0.35">
      <c r="B16" s="1" t="s">
        <v>25</v>
      </c>
      <c r="C16" s="2">
        <v>3</v>
      </c>
      <c r="D16" s="2">
        <v>7</v>
      </c>
      <c r="E16" s="2">
        <v>204</v>
      </c>
      <c r="F16" s="7" t="s">
        <v>27</v>
      </c>
      <c r="G16" s="1" t="s">
        <v>26</v>
      </c>
      <c r="H16" s="2" t="s">
        <v>28</v>
      </c>
      <c r="I16" s="2" t="s">
        <v>14</v>
      </c>
      <c r="J16" s="2" t="s">
        <v>13</v>
      </c>
      <c r="K16" s="3" t="s">
        <v>15</v>
      </c>
      <c r="L16" s="2">
        <v>10</v>
      </c>
      <c r="M16" s="3" t="s">
        <v>121</v>
      </c>
      <c r="N16" s="2">
        <v>10</v>
      </c>
      <c r="O16" s="1" t="s">
        <v>140</v>
      </c>
      <c r="P16" s="1" t="s">
        <v>449</v>
      </c>
      <c r="Q16" s="2" t="s">
        <v>141</v>
      </c>
      <c r="R16" s="7" t="s">
        <v>142</v>
      </c>
      <c r="S16" s="1" t="s">
        <v>450</v>
      </c>
      <c r="T16" s="5">
        <v>0</v>
      </c>
      <c r="U16" s="5">
        <v>0</v>
      </c>
      <c r="V16" s="5">
        <v>0</v>
      </c>
      <c r="W16" s="5">
        <v>5000000</v>
      </c>
      <c r="X16" s="5">
        <v>0</v>
      </c>
      <c r="Y16" s="5">
        <v>5000000</v>
      </c>
      <c r="Z16" s="5">
        <v>0</v>
      </c>
      <c r="AA16" s="5">
        <v>0</v>
      </c>
      <c r="AB16" s="5">
        <v>0</v>
      </c>
      <c r="AC16" s="5">
        <v>0</v>
      </c>
      <c r="AD16" s="5">
        <v>0</v>
      </c>
      <c r="AE16" s="5">
        <v>0</v>
      </c>
    </row>
    <row r="17" spans="2:31" ht="87" x14ac:dyDescent="0.35">
      <c r="B17" s="1" t="s">
        <v>25</v>
      </c>
      <c r="C17" s="2">
        <v>3</v>
      </c>
      <c r="D17" s="2">
        <v>7</v>
      </c>
      <c r="E17" s="2">
        <v>204</v>
      </c>
      <c r="F17" s="7" t="s">
        <v>27</v>
      </c>
      <c r="G17" s="1" t="s">
        <v>26</v>
      </c>
      <c r="H17" s="2" t="s">
        <v>28</v>
      </c>
      <c r="I17" s="2" t="s">
        <v>14</v>
      </c>
      <c r="J17" s="2" t="s">
        <v>17</v>
      </c>
      <c r="K17" s="3" t="s">
        <v>18</v>
      </c>
      <c r="L17" s="2">
        <v>20</v>
      </c>
      <c r="M17" s="3" t="s">
        <v>121</v>
      </c>
      <c r="N17" s="2">
        <v>10</v>
      </c>
      <c r="O17" s="1" t="s">
        <v>143</v>
      </c>
      <c r="P17" s="1" t="s">
        <v>451</v>
      </c>
      <c r="Q17" s="2" t="s">
        <v>144</v>
      </c>
      <c r="R17" s="7" t="s">
        <v>143</v>
      </c>
      <c r="S17" s="1" t="s">
        <v>452</v>
      </c>
      <c r="T17" s="5">
        <v>0</v>
      </c>
      <c r="U17" s="5">
        <v>0</v>
      </c>
      <c r="V17" s="5">
        <v>0</v>
      </c>
      <c r="W17" s="5">
        <v>0</v>
      </c>
      <c r="X17" s="5">
        <v>0</v>
      </c>
      <c r="Y17" s="5">
        <v>0</v>
      </c>
      <c r="Z17" s="5">
        <v>0</v>
      </c>
      <c r="AA17" s="5">
        <v>0</v>
      </c>
      <c r="AB17" s="5">
        <v>0</v>
      </c>
      <c r="AC17" s="5">
        <v>120000000</v>
      </c>
      <c r="AD17" s="5">
        <v>0</v>
      </c>
      <c r="AE17" s="5">
        <v>120000000</v>
      </c>
    </row>
    <row r="18" spans="2:31" ht="43.5" x14ac:dyDescent="0.35">
      <c r="B18" s="1" t="s">
        <v>25</v>
      </c>
      <c r="C18" s="2">
        <v>3</v>
      </c>
      <c r="D18" s="2">
        <v>7</v>
      </c>
      <c r="E18" s="2">
        <v>268</v>
      </c>
      <c r="F18" s="7" t="s">
        <v>30</v>
      </c>
      <c r="G18" s="1" t="s">
        <v>29</v>
      </c>
      <c r="H18" s="2" t="s">
        <v>31</v>
      </c>
      <c r="I18" s="2" t="s">
        <v>14</v>
      </c>
      <c r="J18" s="2" t="s">
        <v>13</v>
      </c>
      <c r="K18" s="3" t="s">
        <v>15</v>
      </c>
      <c r="L18" s="2">
        <v>10</v>
      </c>
      <c r="M18" s="3" t="s">
        <v>16</v>
      </c>
      <c r="N18" s="2">
        <v>20</v>
      </c>
      <c r="O18" s="1" t="s">
        <v>145</v>
      </c>
      <c r="P18" s="1" t="s">
        <v>453</v>
      </c>
      <c r="Q18" s="2" t="s">
        <v>146</v>
      </c>
      <c r="R18" s="7" t="s">
        <v>147</v>
      </c>
      <c r="S18" s="1" t="s">
        <v>454</v>
      </c>
      <c r="T18" s="5">
        <v>0</v>
      </c>
      <c r="U18" s="5">
        <v>0</v>
      </c>
      <c r="V18" s="5">
        <v>0</v>
      </c>
      <c r="W18" s="5">
        <v>0</v>
      </c>
      <c r="X18" s="5">
        <v>0</v>
      </c>
      <c r="Y18" s="5">
        <v>0</v>
      </c>
      <c r="Z18" s="5">
        <v>0</v>
      </c>
      <c r="AA18" s="5">
        <v>0</v>
      </c>
      <c r="AB18" s="5">
        <v>0</v>
      </c>
      <c r="AC18" s="5">
        <v>0</v>
      </c>
      <c r="AD18" s="5">
        <v>0</v>
      </c>
      <c r="AE18" s="5">
        <v>0</v>
      </c>
    </row>
    <row r="19" spans="2:31" ht="87" x14ac:dyDescent="0.35">
      <c r="B19" s="1" t="s">
        <v>25</v>
      </c>
      <c r="C19" s="2">
        <v>3</v>
      </c>
      <c r="D19" s="2">
        <v>7</v>
      </c>
      <c r="E19" s="2">
        <v>268</v>
      </c>
      <c r="F19" s="7" t="s">
        <v>30</v>
      </c>
      <c r="G19" s="1" t="s">
        <v>29</v>
      </c>
      <c r="H19" s="2" t="s">
        <v>31</v>
      </c>
      <c r="I19" s="2" t="s">
        <v>14</v>
      </c>
      <c r="J19" s="2" t="s">
        <v>13</v>
      </c>
      <c r="K19" s="3" t="s">
        <v>15</v>
      </c>
      <c r="L19" s="2">
        <v>10</v>
      </c>
      <c r="M19" s="3" t="s">
        <v>16</v>
      </c>
      <c r="N19" s="2">
        <v>20</v>
      </c>
      <c r="O19" s="1" t="s">
        <v>148</v>
      </c>
      <c r="P19" s="1" t="s">
        <v>455</v>
      </c>
      <c r="Q19" s="2" t="s">
        <v>146</v>
      </c>
      <c r="R19" s="7" t="s">
        <v>147</v>
      </c>
      <c r="S19" s="1" t="s">
        <v>454</v>
      </c>
      <c r="T19" s="5">
        <v>6737768</v>
      </c>
      <c r="U19" s="5">
        <v>0</v>
      </c>
      <c r="V19" s="5">
        <v>0</v>
      </c>
      <c r="W19" s="5">
        <v>0</v>
      </c>
      <c r="X19" s="5">
        <v>0</v>
      </c>
      <c r="Y19" s="5">
        <v>0</v>
      </c>
      <c r="Z19" s="5">
        <v>0</v>
      </c>
      <c r="AA19" s="5">
        <v>0</v>
      </c>
      <c r="AB19" s="5">
        <v>0</v>
      </c>
      <c r="AC19" s="5">
        <v>0</v>
      </c>
      <c r="AD19" s="5">
        <v>0</v>
      </c>
      <c r="AE19" s="5">
        <v>0</v>
      </c>
    </row>
    <row r="20" spans="2:31" ht="87" x14ac:dyDescent="0.35">
      <c r="B20" s="1" t="s">
        <v>25</v>
      </c>
      <c r="C20" s="2">
        <v>3</v>
      </c>
      <c r="D20" s="2">
        <v>7</v>
      </c>
      <c r="E20" s="2">
        <v>247</v>
      </c>
      <c r="F20" s="7" t="s">
        <v>33</v>
      </c>
      <c r="G20" s="1" t="s">
        <v>32</v>
      </c>
      <c r="H20" s="2" t="s">
        <v>34</v>
      </c>
      <c r="I20" s="2" t="s">
        <v>14</v>
      </c>
      <c r="J20" s="2" t="s">
        <v>13</v>
      </c>
      <c r="K20" s="3" t="s">
        <v>15</v>
      </c>
      <c r="L20" s="2">
        <v>10</v>
      </c>
      <c r="M20" s="3" t="s">
        <v>121</v>
      </c>
      <c r="N20" s="2">
        <v>10</v>
      </c>
      <c r="O20" s="1" t="s">
        <v>149</v>
      </c>
      <c r="P20" s="1" t="s">
        <v>456</v>
      </c>
      <c r="Q20" s="2" t="s">
        <v>150</v>
      </c>
      <c r="R20" s="7" t="s">
        <v>151</v>
      </c>
      <c r="S20" s="1" t="s">
        <v>457</v>
      </c>
      <c r="T20" s="5">
        <v>0</v>
      </c>
      <c r="U20" s="5">
        <v>12000000</v>
      </c>
      <c r="V20" s="5">
        <v>0</v>
      </c>
      <c r="W20" s="5">
        <v>0</v>
      </c>
      <c r="X20" s="5">
        <v>0</v>
      </c>
      <c r="Y20" s="5">
        <v>0</v>
      </c>
      <c r="Z20" s="5">
        <v>0</v>
      </c>
      <c r="AA20" s="5">
        <v>0</v>
      </c>
      <c r="AB20" s="5">
        <v>0</v>
      </c>
      <c r="AC20" s="5">
        <v>0</v>
      </c>
      <c r="AD20" s="5">
        <v>0</v>
      </c>
      <c r="AE20" s="5">
        <v>0</v>
      </c>
    </row>
    <row r="21" spans="2:31" ht="87" x14ac:dyDescent="0.35">
      <c r="B21" s="1" t="s">
        <v>25</v>
      </c>
      <c r="C21" s="2">
        <v>3</v>
      </c>
      <c r="D21" s="2">
        <v>7</v>
      </c>
      <c r="E21" s="2">
        <v>247</v>
      </c>
      <c r="F21" s="7" t="s">
        <v>33</v>
      </c>
      <c r="G21" s="1" t="s">
        <v>32</v>
      </c>
      <c r="H21" s="2" t="s">
        <v>34</v>
      </c>
      <c r="I21" s="2" t="s">
        <v>14</v>
      </c>
      <c r="J21" s="2" t="s">
        <v>13</v>
      </c>
      <c r="K21" s="3" t="s">
        <v>15</v>
      </c>
      <c r="L21" s="2">
        <v>10</v>
      </c>
      <c r="M21" s="3" t="s">
        <v>16</v>
      </c>
      <c r="N21" s="2">
        <v>20</v>
      </c>
      <c r="O21" s="1" t="s">
        <v>152</v>
      </c>
      <c r="P21" s="1" t="s">
        <v>458</v>
      </c>
      <c r="Q21" s="2" t="s">
        <v>150</v>
      </c>
      <c r="R21" s="7" t="s">
        <v>151</v>
      </c>
      <c r="S21" s="1" t="s">
        <v>457</v>
      </c>
      <c r="T21" s="5">
        <v>0</v>
      </c>
      <c r="U21" s="5">
        <v>-4000000</v>
      </c>
      <c r="V21" s="5">
        <v>0</v>
      </c>
      <c r="W21" s="5">
        <v>0</v>
      </c>
      <c r="X21" s="5">
        <v>0</v>
      </c>
      <c r="Y21" s="5">
        <v>0</v>
      </c>
      <c r="Z21" s="5">
        <v>0</v>
      </c>
      <c r="AA21" s="5">
        <v>0</v>
      </c>
      <c r="AB21" s="5">
        <v>0</v>
      </c>
      <c r="AC21" s="5">
        <v>0</v>
      </c>
      <c r="AD21" s="5">
        <v>0</v>
      </c>
      <c r="AE21" s="5">
        <v>0</v>
      </c>
    </row>
    <row r="22" spans="2:31" ht="87" x14ac:dyDescent="0.35">
      <c r="B22" s="1" t="s">
        <v>25</v>
      </c>
      <c r="C22" s="2">
        <v>3</v>
      </c>
      <c r="D22" s="2">
        <v>7</v>
      </c>
      <c r="E22" s="2">
        <v>247</v>
      </c>
      <c r="F22" s="7" t="s">
        <v>33</v>
      </c>
      <c r="G22" s="1" t="s">
        <v>32</v>
      </c>
      <c r="H22" s="2" t="s">
        <v>34</v>
      </c>
      <c r="I22" s="2" t="s">
        <v>14</v>
      </c>
      <c r="J22" s="2" t="s">
        <v>17</v>
      </c>
      <c r="K22" s="3" t="s">
        <v>18</v>
      </c>
      <c r="L22" s="2">
        <v>20</v>
      </c>
      <c r="M22" s="3" t="s">
        <v>121</v>
      </c>
      <c r="N22" s="2">
        <v>10</v>
      </c>
      <c r="O22" s="1" t="s">
        <v>153</v>
      </c>
      <c r="P22" s="1" t="s">
        <v>459</v>
      </c>
      <c r="Q22" s="2" t="s">
        <v>150</v>
      </c>
      <c r="R22" s="7" t="s">
        <v>151</v>
      </c>
      <c r="S22" s="1" t="s">
        <v>457</v>
      </c>
      <c r="T22" s="5">
        <v>8000000</v>
      </c>
      <c r="U22" s="5">
        <v>0</v>
      </c>
      <c r="V22" s="5">
        <v>0</v>
      </c>
      <c r="W22" s="5">
        <v>0</v>
      </c>
      <c r="X22" s="5">
        <v>0</v>
      </c>
      <c r="Y22" s="5">
        <v>0</v>
      </c>
      <c r="Z22" s="5">
        <v>0</v>
      </c>
      <c r="AA22" s="5">
        <v>0</v>
      </c>
      <c r="AB22" s="5">
        <v>0</v>
      </c>
      <c r="AC22" s="5">
        <v>0</v>
      </c>
      <c r="AD22" s="5">
        <v>0</v>
      </c>
      <c r="AE22" s="5">
        <v>0</v>
      </c>
    </row>
    <row r="23" spans="2:31" ht="87" x14ac:dyDescent="0.35">
      <c r="B23" s="1" t="s">
        <v>25</v>
      </c>
      <c r="C23" s="2">
        <v>3</v>
      </c>
      <c r="D23" s="2">
        <v>7</v>
      </c>
      <c r="E23" s="2">
        <v>247</v>
      </c>
      <c r="F23" s="7" t="s">
        <v>33</v>
      </c>
      <c r="G23" s="1" t="s">
        <v>32</v>
      </c>
      <c r="H23" s="2" t="s">
        <v>34</v>
      </c>
      <c r="I23" s="2" t="s">
        <v>14</v>
      </c>
      <c r="J23" s="2" t="s">
        <v>17</v>
      </c>
      <c r="K23" s="3" t="s">
        <v>18</v>
      </c>
      <c r="L23" s="2">
        <v>20</v>
      </c>
      <c r="M23" s="3" t="s">
        <v>16</v>
      </c>
      <c r="N23" s="2">
        <v>20</v>
      </c>
      <c r="O23" s="1" t="s">
        <v>154</v>
      </c>
      <c r="P23" s="1" t="s">
        <v>460</v>
      </c>
      <c r="Q23" s="2" t="s">
        <v>150</v>
      </c>
      <c r="R23" s="7" t="s">
        <v>151</v>
      </c>
      <c r="S23" s="1" t="s">
        <v>457</v>
      </c>
      <c r="T23" s="5">
        <v>12250000</v>
      </c>
      <c r="U23" s="5">
        <v>0</v>
      </c>
      <c r="V23" s="5">
        <v>0</v>
      </c>
      <c r="W23" s="5">
        <v>0</v>
      </c>
      <c r="X23" s="5">
        <v>0</v>
      </c>
      <c r="Y23" s="5">
        <v>0</v>
      </c>
      <c r="Z23" s="5">
        <v>0</v>
      </c>
      <c r="AA23" s="5">
        <v>0</v>
      </c>
      <c r="AB23" s="5">
        <v>0</v>
      </c>
      <c r="AC23" s="5">
        <v>0</v>
      </c>
      <c r="AD23" s="5">
        <v>0</v>
      </c>
      <c r="AE23" s="5">
        <v>0</v>
      </c>
    </row>
    <row r="24" spans="2:31" ht="87" x14ac:dyDescent="0.35">
      <c r="B24" s="1" t="s">
        <v>25</v>
      </c>
      <c r="C24" s="2">
        <v>3</v>
      </c>
      <c r="D24" s="2">
        <v>7</v>
      </c>
      <c r="E24" s="2">
        <v>216</v>
      </c>
      <c r="F24" s="7" t="s">
        <v>36</v>
      </c>
      <c r="G24" s="1" t="s">
        <v>35</v>
      </c>
      <c r="H24" s="2" t="s">
        <v>37</v>
      </c>
      <c r="I24" s="2" t="s">
        <v>14</v>
      </c>
      <c r="J24" s="2" t="s">
        <v>13</v>
      </c>
      <c r="K24" s="3" t="s">
        <v>15</v>
      </c>
      <c r="L24" s="2">
        <v>10</v>
      </c>
      <c r="M24" s="3" t="s">
        <v>121</v>
      </c>
      <c r="N24" s="2">
        <v>10</v>
      </c>
      <c r="O24" s="1" t="s">
        <v>155</v>
      </c>
      <c r="P24" s="1" t="s">
        <v>461</v>
      </c>
      <c r="Q24" s="2" t="s">
        <v>156</v>
      </c>
      <c r="R24" s="7" t="s">
        <v>155</v>
      </c>
      <c r="S24" s="1" t="s">
        <v>462</v>
      </c>
      <c r="T24" s="5">
        <v>0</v>
      </c>
      <c r="U24" s="5">
        <v>0</v>
      </c>
      <c r="V24" s="5">
        <v>3000000</v>
      </c>
      <c r="W24" s="5">
        <v>0</v>
      </c>
      <c r="X24" s="5">
        <v>0</v>
      </c>
      <c r="Y24" s="5">
        <v>0</v>
      </c>
      <c r="Z24" s="5">
        <v>0</v>
      </c>
      <c r="AA24" s="5">
        <v>0</v>
      </c>
      <c r="AB24" s="5">
        <v>0</v>
      </c>
      <c r="AC24" s="5">
        <v>0</v>
      </c>
      <c r="AD24" s="5">
        <v>0</v>
      </c>
      <c r="AE24" s="5">
        <v>0</v>
      </c>
    </row>
    <row r="25" spans="2:31" ht="145" x14ac:dyDescent="0.35">
      <c r="B25" s="1" t="s">
        <v>25</v>
      </c>
      <c r="C25" s="2">
        <v>3</v>
      </c>
      <c r="D25" s="2">
        <v>7</v>
      </c>
      <c r="E25" s="2">
        <v>216</v>
      </c>
      <c r="F25" s="7" t="s">
        <v>36</v>
      </c>
      <c r="G25" s="1" t="s">
        <v>35</v>
      </c>
      <c r="H25" s="2" t="s">
        <v>37</v>
      </c>
      <c r="I25" s="2" t="s">
        <v>14</v>
      </c>
      <c r="J25" s="2" t="s">
        <v>13</v>
      </c>
      <c r="K25" s="3" t="s">
        <v>15</v>
      </c>
      <c r="L25" s="2">
        <v>10</v>
      </c>
      <c r="M25" s="3" t="s">
        <v>121</v>
      </c>
      <c r="N25" s="2">
        <v>10</v>
      </c>
      <c r="O25" s="1" t="s">
        <v>157</v>
      </c>
      <c r="P25" s="1" t="s">
        <v>463</v>
      </c>
      <c r="Q25" s="2" t="s">
        <v>158</v>
      </c>
      <c r="R25" s="7" t="s">
        <v>157</v>
      </c>
      <c r="S25" s="1" t="s">
        <v>464</v>
      </c>
      <c r="T25" s="5">
        <v>0</v>
      </c>
      <c r="U25" s="5">
        <v>0</v>
      </c>
      <c r="V25" s="5">
        <v>0</v>
      </c>
      <c r="W25" s="5">
        <v>23820000</v>
      </c>
      <c r="X25" s="5">
        <v>0</v>
      </c>
      <c r="Y25" s="5">
        <v>23820000</v>
      </c>
      <c r="Z25" s="5">
        <v>0</v>
      </c>
      <c r="AA25" s="5">
        <v>0</v>
      </c>
      <c r="AB25" s="5">
        <v>0</v>
      </c>
      <c r="AC25" s="5">
        <v>0</v>
      </c>
      <c r="AD25" s="5">
        <v>0</v>
      </c>
      <c r="AE25" s="5">
        <v>0</v>
      </c>
    </row>
    <row r="26" spans="2:31" ht="130.5" x14ac:dyDescent="0.35">
      <c r="B26" s="1" t="s">
        <v>25</v>
      </c>
      <c r="C26" s="2">
        <v>3</v>
      </c>
      <c r="D26" s="2">
        <v>7</v>
      </c>
      <c r="E26" s="2">
        <v>216</v>
      </c>
      <c r="F26" s="7" t="s">
        <v>36</v>
      </c>
      <c r="G26" s="1" t="s">
        <v>35</v>
      </c>
      <c r="H26" s="2" t="s">
        <v>37</v>
      </c>
      <c r="I26" s="2" t="s">
        <v>14</v>
      </c>
      <c r="J26" s="2" t="s">
        <v>13</v>
      </c>
      <c r="K26" s="3" t="s">
        <v>15</v>
      </c>
      <c r="L26" s="2">
        <v>10</v>
      </c>
      <c r="M26" s="3" t="s">
        <v>16</v>
      </c>
      <c r="N26" s="2">
        <v>20</v>
      </c>
      <c r="O26" s="1" t="s">
        <v>159</v>
      </c>
      <c r="P26" s="1" t="s">
        <v>465</v>
      </c>
      <c r="Q26" s="2" t="s">
        <v>160</v>
      </c>
      <c r="R26" s="7" t="s">
        <v>161</v>
      </c>
      <c r="S26" s="1" t="s">
        <v>466</v>
      </c>
      <c r="T26" s="5">
        <v>3937982</v>
      </c>
      <c r="U26" s="5">
        <v>0</v>
      </c>
      <c r="V26" s="5">
        <v>3937982</v>
      </c>
      <c r="W26" s="5">
        <v>0</v>
      </c>
      <c r="X26" s="5">
        <v>0</v>
      </c>
      <c r="Y26" s="5">
        <v>0</v>
      </c>
      <c r="Z26" s="5">
        <v>0</v>
      </c>
      <c r="AA26" s="5">
        <v>0</v>
      </c>
      <c r="AB26" s="5">
        <v>0</v>
      </c>
      <c r="AC26" s="5">
        <v>0</v>
      </c>
      <c r="AD26" s="5">
        <v>0</v>
      </c>
      <c r="AE26" s="5">
        <v>0</v>
      </c>
    </row>
    <row r="27" spans="2:31" ht="87" x14ac:dyDescent="0.35">
      <c r="B27" s="1" t="s">
        <v>25</v>
      </c>
      <c r="C27" s="2">
        <v>3</v>
      </c>
      <c r="D27" s="2">
        <v>7</v>
      </c>
      <c r="E27" s="2">
        <v>216</v>
      </c>
      <c r="F27" s="7" t="s">
        <v>36</v>
      </c>
      <c r="G27" s="1" t="s">
        <v>35</v>
      </c>
      <c r="H27" s="2" t="s">
        <v>37</v>
      </c>
      <c r="I27" s="2" t="s">
        <v>14</v>
      </c>
      <c r="J27" s="2" t="s">
        <v>17</v>
      </c>
      <c r="K27" s="3" t="s">
        <v>18</v>
      </c>
      <c r="L27" s="2">
        <v>20</v>
      </c>
      <c r="M27" s="3" t="s">
        <v>121</v>
      </c>
      <c r="N27" s="2">
        <v>10</v>
      </c>
      <c r="O27" s="1" t="s">
        <v>162</v>
      </c>
      <c r="P27" s="1" t="s">
        <v>467</v>
      </c>
      <c r="Q27" s="2" t="s">
        <v>163</v>
      </c>
      <c r="R27" s="7" t="s">
        <v>162</v>
      </c>
      <c r="S27" s="1" t="s">
        <v>468</v>
      </c>
      <c r="T27" s="5">
        <v>0</v>
      </c>
      <c r="U27" s="5">
        <v>0</v>
      </c>
      <c r="V27" s="5">
        <v>0</v>
      </c>
      <c r="W27" s="5">
        <v>0</v>
      </c>
      <c r="X27" s="5">
        <v>0</v>
      </c>
      <c r="Y27" s="5">
        <v>0</v>
      </c>
      <c r="Z27" s="5">
        <v>0</v>
      </c>
      <c r="AA27" s="5">
        <v>0</v>
      </c>
      <c r="AB27" s="5">
        <v>0</v>
      </c>
      <c r="AC27" s="5">
        <v>86085243</v>
      </c>
      <c r="AD27" s="5">
        <v>0</v>
      </c>
      <c r="AE27" s="5">
        <v>86085243</v>
      </c>
    </row>
    <row r="28" spans="2:31" ht="101.5" x14ac:dyDescent="0.35">
      <c r="B28" s="1" t="s">
        <v>25</v>
      </c>
      <c r="C28" s="2">
        <v>3</v>
      </c>
      <c r="D28" s="2">
        <v>7</v>
      </c>
      <c r="E28" s="2">
        <v>214</v>
      </c>
      <c r="F28" s="7" t="s">
        <v>39</v>
      </c>
      <c r="G28" s="1" t="s">
        <v>38</v>
      </c>
      <c r="H28" s="2" t="s">
        <v>40</v>
      </c>
      <c r="I28" s="2" t="s">
        <v>14</v>
      </c>
      <c r="J28" s="2" t="s">
        <v>17</v>
      </c>
      <c r="K28" s="3" t="s">
        <v>18</v>
      </c>
      <c r="L28" s="2">
        <v>20</v>
      </c>
      <c r="M28" s="3" t="s">
        <v>121</v>
      </c>
      <c r="N28" s="2">
        <v>10</v>
      </c>
      <c r="O28" s="1" t="s">
        <v>164</v>
      </c>
      <c r="P28" s="1" t="s">
        <v>469</v>
      </c>
      <c r="Q28" s="2" t="s">
        <v>165</v>
      </c>
      <c r="R28" s="7" t="s">
        <v>166</v>
      </c>
      <c r="S28" s="1" t="s">
        <v>470</v>
      </c>
      <c r="T28" s="5">
        <v>2160863</v>
      </c>
      <c r="U28" s="5">
        <v>0</v>
      </c>
      <c r="V28" s="5">
        <v>551454</v>
      </c>
      <c r="W28" s="5">
        <v>0</v>
      </c>
      <c r="X28" s="5">
        <v>0</v>
      </c>
      <c r="Y28" s="5">
        <v>0</v>
      </c>
      <c r="Z28" s="5">
        <v>0</v>
      </c>
      <c r="AA28" s="5">
        <v>0</v>
      </c>
      <c r="AB28" s="5">
        <v>0</v>
      </c>
      <c r="AC28" s="5">
        <v>0</v>
      </c>
      <c r="AD28" s="5">
        <v>0</v>
      </c>
      <c r="AE28" s="5">
        <v>0</v>
      </c>
    </row>
    <row r="29" spans="2:31" ht="116" x14ac:dyDescent="0.35">
      <c r="B29" s="1" t="s">
        <v>25</v>
      </c>
      <c r="C29" s="2">
        <v>3</v>
      </c>
      <c r="D29" s="2">
        <v>7</v>
      </c>
      <c r="E29" s="2">
        <v>213</v>
      </c>
      <c r="F29" s="7" t="s">
        <v>42</v>
      </c>
      <c r="G29" s="1" t="s">
        <v>41</v>
      </c>
      <c r="H29" s="2" t="s">
        <v>43</v>
      </c>
      <c r="I29" s="2" t="s">
        <v>14</v>
      </c>
      <c r="J29" s="2" t="s">
        <v>13</v>
      </c>
      <c r="K29" s="3" t="s">
        <v>15</v>
      </c>
      <c r="L29" s="2">
        <v>10</v>
      </c>
      <c r="M29" s="3" t="s">
        <v>121</v>
      </c>
      <c r="N29" s="2">
        <v>10</v>
      </c>
      <c r="O29" s="1" t="s">
        <v>167</v>
      </c>
      <c r="P29" s="1" t="s">
        <v>471</v>
      </c>
      <c r="Q29" s="2" t="s">
        <v>168</v>
      </c>
      <c r="R29" s="7" t="s">
        <v>167</v>
      </c>
      <c r="S29" s="1" t="s">
        <v>472</v>
      </c>
      <c r="T29" s="5">
        <v>0</v>
      </c>
      <c r="U29" s="5">
        <v>14064327</v>
      </c>
      <c r="V29" s="5">
        <v>0</v>
      </c>
      <c r="W29" s="5">
        <v>0</v>
      </c>
      <c r="X29" s="5">
        <v>0</v>
      </c>
      <c r="Y29" s="5">
        <v>0</v>
      </c>
      <c r="Z29" s="5">
        <v>0</v>
      </c>
      <c r="AA29" s="5">
        <v>0</v>
      </c>
      <c r="AB29" s="5">
        <v>0</v>
      </c>
      <c r="AC29" s="5">
        <v>0</v>
      </c>
      <c r="AD29" s="5">
        <v>0</v>
      </c>
      <c r="AE29" s="5">
        <v>0</v>
      </c>
    </row>
    <row r="30" spans="2:31" ht="58" x14ac:dyDescent="0.35">
      <c r="B30" s="1" t="s">
        <v>25</v>
      </c>
      <c r="C30" s="2">
        <v>3</v>
      </c>
      <c r="D30" s="2">
        <v>7</v>
      </c>
      <c r="E30" s="2">
        <v>213</v>
      </c>
      <c r="F30" s="7" t="s">
        <v>42</v>
      </c>
      <c r="G30" s="1" t="s">
        <v>41</v>
      </c>
      <c r="H30" s="2" t="s">
        <v>43</v>
      </c>
      <c r="I30" s="2" t="s">
        <v>14</v>
      </c>
      <c r="J30" s="2" t="s">
        <v>13</v>
      </c>
      <c r="K30" s="3" t="s">
        <v>15</v>
      </c>
      <c r="L30" s="2">
        <v>10</v>
      </c>
      <c r="M30" s="3" t="s">
        <v>16</v>
      </c>
      <c r="N30" s="2">
        <v>20</v>
      </c>
      <c r="O30" s="1" t="s">
        <v>169</v>
      </c>
      <c r="P30" s="1" t="s">
        <v>473</v>
      </c>
      <c r="Q30" s="2" t="s">
        <v>168</v>
      </c>
      <c r="R30" s="7" t="s">
        <v>167</v>
      </c>
      <c r="S30" s="1" t="s">
        <v>472</v>
      </c>
      <c r="T30" s="5">
        <v>-14064327</v>
      </c>
      <c r="U30" s="5">
        <v>14064327</v>
      </c>
      <c r="V30" s="5">
        <v>0</v>
      </c>
      <c r="W30" s="5">
        <v>0</v>
      </c>
      <c r="X30" s="5">
        <v>0</v>
      </c>
      <c r="Y30" s="5">
        <v>0</v>
      </c>
      <c r="Z30" s="5">
        <v>0</v>
      </c>
      <c r="AA30" s="5">
        <v>0</v>
      </c>
      <c r="AB30" s="5">
        <v>0</v>
      </c>
      <c r="AC30" s="5">
        <v>0</v>
      </c>
      <c r="AD30" s="5">
        <v>0</v>
      </c>
      <c r="AE30" s="5">
        <v>0</v>
      </c>
    </row>
    <row r="31" spans="2:31" ht="72.5" x14ac:dyDescent="0.35">
      <c r="B31" s="1" t="s">
        <v>25</v>
      </c>
      <c r="C31" s="2">
        <v>3</v>
      </c>
      <c r="D31" s="2">
        <v>7</v>
      </c>
      <c r="E31" s="2">
        <v>213</v>
      </c>
      <c r="F31" s="7" t="s">
        <v>42</v>
      </c>
      <c r="G31" s="1" t="s">
        <v>41</v>
      </c>
      <c r="H31" s="2" t="s">
        <v>43</v>
      </c>
      <c r="I31" s="2" t="s">
        <v>14</v>
      </c>
      <c r="J31" s="2" t="s">
        <v>13</v>
      </c>
      <c r="K31" s="3" t="s">
        <v>15</v>
      </c>
      <c r="L31" s="2">
        <v>10</v>
      </c>
      <c r="M31" s="3" t="s">
        <v>16</v>
      </c>
      <c r="N31" s="2">
        <v>20</v>
      </c>
      <c r="O31" s="1" t="s">
        <v>170</v>
      </c>
      <c r="P31" s="1" t="s">
        <v>474</v>
      </c>
      <c r="Q31" s="2" t="s">
        <v>168</v>
      </c>
      <c r="R31" s="7" t="s">
        <v>167</v>
      </c>
      <c r="S31" s="1" t="s">
        <v>472</v>
      </c>
      <c r="T31" s="5">
        <v>14064327</v>
      </c>
      <c r="U31" s="5">
        <v>-14064327</v>
      </c>
      <c r="V31" s="5">
        <v>0</v>
      </c>
      <c r="W31" s="5">
        <v>0</v>
      </c>
      <c r="X31" s="5">
        <v>0</v>
      </c>
      <c r="Y31" s="5">
        <v>0</v>
      </c>
      <c r="Z31" s="5">
        <v>0</v>
      </c>
      <c r="AA31" s="5">
        <v>0</v>
      </c>
      <c r="AB31" s="5">
        <v>0</v>
      </c>
      <c r="AC31" s="5">
        <v>0</v>
      </c>
      <c r="AD31" s="5">
        <v>0</v>
      </c>
      <c r="AE31" s="5">
        <v>0</v>
      </c>
    </row>
    <row r="32" spans="2:31" ht="72.5" x14ac:dyDescent="0.35">
      <c r="B32" s="1" t="s">
        <v>25</v>
      </c>
      <c r="C32" s="2">
        <v>3</v>
      </c>
      <c r="D32" s="2">
        <v>7</v>
      </c>
      <c r="E32" s="2">
        <v>213</v>
      </c>
      <c r="F32" s="7" t="s">
        <v>42</v>
      </c>
      <c r="G32" s="1" t="s">
        <v>41</v>
      </c>
      <c r="H32" s="2" t="s">
        <v>43</v>
      </c>
      <c r="I32" s="2" t="s">
        <v>14</v>
      </c>
      <c r="J32" s="2" t="s">
        <v>13</v>
      </c>
      <c r="K32" s="3" t="s">
        <v>15</v>
      </c>
      <c r="L32" s="2">
        <v>10</v>
      </c>
      <c r="M32" s="3" t="s">
        <v>16</v>
      </c>
      <c r="N32" s="2">
        <v>20</v>
      </c>
      <c r="O32" s="1" t="s">
        <v>171</v>
      </c>
      <c r="P32" s="1" t="s">
        <v>475</v>
      </c>
      <c r="Q32" s="2" t="s">
        <v>172</v>
      </c>
      <c r="R32" s="7" t="s">
        <v>173</v>
      </c>
      <c r="S32" s="1" t="s">
        <v>476</v>
      </c>
      <c r="T32" s="5">
        <v>2000000</v>
      </c>
      <c r="U32" s="5">
        <v>0</v>
      </c>
      <c r="V32" s="5">
        <v>0</v>
      </c>
      <c r="W32" s="5">
        <v>0</v>
      </c>
      <c r="X32" s="5">
        <v>0</v>
      </c>
      <c r="Y32" s="5">
        <v>0</v>
      </c>
      <c r="Z32" s="5">
        <v>0</v>
      </c>
      <c r="AA32" s="5">
        <v>0</v>
      </c>
      <c r="AB32" s="5">
        <v>0</v>
      </c>
      <c r="AC32" s="5">
        <v>0</v>
      </c>
      <c r="AD32" s="5">
        <v>0</v>
      </c>
      <c r="AE32" s="5">
        <v>0</v>
      </c>
    </row>
    <row r="33" spans="2:31" ht="87" x14ac:dyDescent="0.35">
      <c r="B33" s="1" t="s">
        <v>25</v>
      </c>
      <c r="C33" s="2">
        <v>3</v>
      </c>
      <c r="D33" s="2">
        <v>7</v>
      </c>
      <c r="E33" s="2">
        <v>213</v>
      </c>
      <c r="F33" s="7" t="s">
        <v>42</v>
      </c>
      <c r="G33" s="1" t="s">
        <v>41</v>
      </c>
      <c r="H33" s="2" t="s">
        <v>43</v>
      </c>
      <c r="I33" s="2" t="s">
        <v>14</v>
      </c>
      <c r="J33" s="2" t="s">
        <v>17</v>
      </c>
      <c r="K33" s="3" t="s">
        <v>18</v>
      </c>
      <c r="L33" s="2">
        <v>20</v>
      </c>
      <c r="M33" s="3" t="s">
        <v>121</v>
      </c>
      <c r="N33" s="2">
        <v>10</v>
      </c>
      <c r="O33" s="1" t="s">
        <v>174</v>
      </c>
      <c r="P33" s="1" t="s">
        <v>477</v>
      </c>
      <c r="Q33" s="2" t="s">
        <v>175</v>
      </c>
      <c r="R33" s="7" t="s">
        <v>174</v>
      </c>
      <c r="S33" s="1" t="s">
        <v>478</v>
      </c>
      <c r="T33" s="5">
        <v>2633223</v>
      </c>
      <c r="U33" s="5">
        <v>0</v>
      </c>
      <c r="V33" s="5">
        <v>0</v>
      </c>
      <c r="W33" s="5">
        <v>0</v>
      </c>
      <c r="X33" s="5">
        <v>0</v>
      </c>
      <c r="Y33" s="5">
        <v>0</v>
      </c>
      <c r="Z33" s="5">
        <v>0</v>
      </c>
      <c r="AA33" s="5">
        <v>0</v>
      </c>
      <c r="AB33" s="5">
        <v>0</v>
      </c>
      <c r="AC33" s="5">
        <v>0</v>
      </c>
      <c r="AD33" s="5">
        <v>0</v>
      </c>
      <c r="AE33" s="5">
        <v>0</v>
      </c>
    </row>
    <row r="34" spans="2:31" ht="72.5" x14ac:dyDescent="0.35">
      <c r="B34" s="1" t="s">
        <v>25</v>
      </c>
      <c r="C34" s="2">
        <v>3</v>
      </c>
      <c r="D34" s="2">
        <v>7</v>
      </c>
      <c r="E34" s="2">
        <v>213</v>
      </c>
      <c r="F34" s="7" t="s">
        <v>42</v>
      </c>
      <c r="G34" s="1" t="s">
        <v>41</v>
      </c>
      <c r="H34" s="2" t="s">
        <v>43</v>
      </c>
      <c r="I34" s="2" t="s">
        <v>14</v>
      </c>
      <c r="J34" s="2" t="s">
        <v>17</v>
      </c>
      <c r="K34" s="3" t="s">
        <v>18</v>
      </c>
      <c r="L34" s="2">
        <v>20</v>
      </c>
      <c r="M34" s="3" t="s">
        <v>16</v>
      </c>
      <c r="N34" s="2">
        <v>20</v>
      </c>
      <c r="O34" s="1" t="s">
        <v>176</v>
      </c>
      <c r="P34" s="1" t="s">
        <v>479</v>
      </c>
      <c r="Q34" s="2" t="s">
        <v>175</v>
      </c>
      <c r="R34" s="7" t="s">
        <v>174</v>
      </c>
      <c r="S34" s="1" t="s">
        <v>478</v>
      </c>
      <c r="T34" s="5">
        <v>6000000</v>
      </c>
      <c r="U34" s="5">
        <v>0</v>
      </c>
      <c r="V34" s="5">
        <v>0</v>
      </c>
      <c r="W34" s="5">
        <v>0</v>
      </c>
      <c r="X34" s="5">
        <v>0</v>
      </c>
      <c r="Y34" s="5">
        <v>0</v>
      </c>
      <c r="Z34" s="5">
        <v>0</v>
      </c>
      <c r="AA34" s="5">
        <v>0</v>
      </c>
      <c r="AB34" s="5">
        <v>0</v>
      </c>
      <c r="AC34" s="5">
        <v>0</v>
      </c>
      <c r="AD34" s="5">
        <v>0</v>
      </c>
      <c r="AE34" s="5">
        <v>0</v>
      </c>
    </row>
    <row r="35" spans="2:31" ht="87" x14ac:dyDescent="0.35">
      <c r="B35" s="1" t="s">
        <v>25</v>
      </c>
      <c r="C35" s="2">
        <v>3</v>
      </c>
      <c r="D35" s="2">
        <v>7</v>
      </c>
      <c r="E35" s="2">
        <v>221</v>
      </c>
      <c r="F35" s="7" t="s">
        <v>45</v>
      </c>
      <c r="G35" s="1" t="s">
        <v>44</v>
      </c>
      <c r="H35" s="2" t="s">
        <v>46</v>
      </c>
      <c r="I35" s="2" t="s">
        <v>14</v>
      </c>
      <c r="J35" s="2" t="s">
        <v>13</v>
      </c>
      <c r="K35" s="3" t="s">
        <v>15</v>
      </c>
      <c r="L35" s="2">
        <v>10</v>
      </c>
      <c r="M35" s="3" t="s">
        <v>121</v>
      </c>
      <c r="N35" s="2">
        <v>10</v>
      </c>
      <c r="O35" s="1" t="s">
        <v>177</v>
      </c>
      <c r="P35" s="1" t="s">
        <v>456</v>
      </c>
      <c r="Q35" s="2" t="s">
        <v>178</v>
      </c>
      <c r="R35" s="7" t="s">
        <v>179</v>
      </c>
      <c r="S35" s="1" t="s">
        <v>480</v>
      </c>
      <c r="T35" s="5">
        <v>0</v>
      </c>
      <c r="U35" s="5">
        <v>12000000</v>
      </c>
      <c r="V35" s="5">
        <v>0</v>
      </c>
      <c r="W35" s="5">
        <v>0</v>
      </c>
      <c r="X35" s="5">
        <v>0</v>
      </c>
      <c r="Y35" s="5">
        <v>0</v>
      </c>
      <c r="Z35" s="5">
        <v>0</v>
      </c>
      <c r="AA35" s="5">
        <v>0</v>
      </c>
      <c r="AB35" s="5">
        <v>0</v>
      </c>
      <c r="AC35" s="5">
        <v>0</v>
      </c>
      <c r="AD35" s="5">
        <v>0</v>
      </c>
      <c r="AE35" s="5">
        <v>0</v>
      </c>
    </row>
    <row r="36" spans="2:31" ht="72.5" x14ac:dyDescent="0.35">
      <c r="B36" s="1" t="s">
        <v>25</v>
      </c>
      <c r="C36" s="2">
        <v>3</v>
      </c>
      <c r="D36" s="2">
        <v>7</v>
      </c>
      <c r="E36" s="2">
        <v>221</v>
      </c>
      <c r="F36" s="7" t="s">
        <v>45</v>
      </c>
      <c r="G36" s="1" t="s">
        <v>44</v>
      </c>
      <c r="H36" s="2" t="s">
        <v>46</v>
      </c>
      <c r="I36" s="2" t="s">
        <v>14</v>
      </c>
      <c r="J36" s="2" t="s">
        <v>13</v>
      </c>
      <c r="K36" s="3" t="s">
        <v>15</v>
      </c>
      <c r="L36" s="2">
        <v>10</v>
      </c>
      <c r="M36" s="3" t="s">
        <v>16</v>
      </c>
      <c r="N36" s="2">
        <v>20</v>
      </c>
      <c r="O36" s="1" t="s">
        <v>180</v>
      </c>
      <c r="P36" s="1" t="s">
        <v>481</v>
      </c>
      <c r="Q36" s="2" t="s">
        <v>178</v>
      </c>
      <c r="R36" s="7" t="s">
        <v>179</v>
      </c>
      <c r="S36" s="1" t="s">
        <v>480</v>
      </c>
      <c r="T36" s="5">
        <v>0</v>
      </c>
      <c r="U36" s="5">
        <v>-4000000</v>
      </c>
      <c r="V36" s="5">
        <v>0</v>
      </c>
      <c r="W36" s="5">
        <v>0</v>
      </c>
      <c r="X36" s="5">
        <v>0</v>
      </c>
      <c r="Y36" s="5">
        <v>0</v>
      </c>
      <c r="Z36" s="5">
        <v>0</v>
      </c>
      <c r="AA36" s="5">
        <v>0</v>
      </c>
      <c r="AB36" s="5">
        <v>0</v>
      </c>
      <c r="AC36" s="5">
        <v>0</v>
      </c>
      <c r="AD36" s="5">
        <v>0</v>
      </c>
      <c r="AE36" s="5">
        <v>0</v>
      </c>
    </row>
    <row r="37" spans="2:31" ht="43.5" x14ac:dyDescent="0.35">
      <c r="B37" s="1" t="s">
        <v>25</v>
      </c>
      <c r="C37" s="2">
        <v>3</v>
      </c>
      <c r="D37" s="2">
        <v>7</v>
      </c>
      <c r="E37" s="2">
        <v>221</v>
      </c>
      <c r="F37" s="7" t="s">
        <v>45</v>
      </c>
      <c r="G37" s="1" t="s">
        <v>44</v>
      </c>
      <c r="H37" s="2" t="s">
        <v>46</v>
      </c>
      <c r="I37" s="2" t="s">
        <v>14</v>
      </c>
      <c r="J37" s="2" t="s">
        <v>13</v>
      </c>
      <c r="K37" s="3" t="s">
        <v>15</v>
      </c>
      <c r="L37" s="2">
        <v>10</v>
      </c>
      <c r="M37" s="3" t="s">
        <v>16</v>
      </c>
      <c r="N37" s="2">
        <v>20</v>
      </c>
      <c r="O37" s="1" t="s">
        <v>181</v>
      </c>
      <c r="P37" s="1" t="s">
        <v>482</v>
      </c>
      <c r="Q37" s="2" t="s">
        <v>182</v>
      </c>
      <c r="R37" s="7" t="s">
        <v>183</v>
      </c>
      <c r="S37" s="1" t="s">
        <v>483</v>
      </c>
      <c r="T37" s="5">
        <v>9000000</v>
      </c>
      <c r="U37" s="5">
        <v>0</v>
      </c>
      <c r="V37" s="5">
        <v>3000000</v>
      </c>
      <c r="W37" s="5">
        <v>0</v>
      </c>
      <c r="X37" s="5">
        <v>0</v>
      </c>
      <c r="Y37" s="5">
        <v>0</v>
      </c>
      <c r="Z37" s="5">
        <v>0</v>
      </c>
      <c r="AA37" s="5">
        <v>0</v>
      </c>
      <c r="AB37" s="5">
        <v>0</v>
      </c>
      <c r="AC37" s="5">
        <v>0</v>
      </c>
      <c r="AD37" s="5">
        <v>0</v>
      </c>
      <c r="AE37" s="5">
        <v>0</v>
      </c>
    </row>
    <row r="38" spans="2:31" ht="87" x14ac:dyDescent="0.35">
      <c r="B38" s="1" t="s">
        <v>25</v>
      </c>
      <c r="C38" s="2">
        <v>3</v>
      </c>
      <c r="D38" s="2">
        <v>7</v>
      </c>
      <c r="E38" s="2">
        <v>217</v>
      </c>
      <c r="F38" s="7" t="s">
        <v>48</v>
      </c>
      <c r="G38" s="1" t="s">
        <v>47</v>
      </c>
      <c r="H38" s="2" t="s">
        <v>49</v>
      </c>
      <c r="I38" s="2" t="s">
        <v>14</v>
      </c>
      <c r="J38" s="2" t="s">
        <v>13</v>
      </c>
      <c r="K38" s="3" t="s">
        <v>15</v>
      </c>
      <c r="L38" s="2">
        <v>10</v>
      </c>
      <c r="M38" s="3" t="s">
        <v>121</v>
      </c>
      <c r="N38" s="2">
        <v>10</v>
      </c>
      <c r="O38" s="1" t="s">
        <v>184</v>
      </c>
      <c r="P38" s="1" t="s">
        <v>456</v>
      </c>
      <c r="Q38" s="2" t="s">
        <v>185</v>
      </c>
      <c r="R38" s="7" t="s">
        <v>186</v>
      </c>
      <c r="S38" s="1" t="s">
        <v>484</v>
      </c>
      <c r="T38" s="5">
        <v>0</v>
      </c>
      <c r="U38" s="5">
        <v>8000000</v>
      </c>
      <c r="V38" s="5">
        <v>0</v>
      </c>
      <c r="W38" s="5">
        <v>0</v>
      </c>
      <c r="X38" s="5">
        <v>0</v>
      </c>
      <c r="Y38" s="5">
        <v>0</v>
      </c>
      <c r="Z38" s="5">
        <v>0</v>
      </c>
      <c r="AA38" s="5">
        <v>0</v>
      </c>
      <c r="AB38" s="5">
        <v>0</v>
      </c>
      <c r="AC38" s="5">
        <v>0</v>
      </c>
      <c r="AD38" s="5">
        <v>0</v>
      </c>
      <c r="AE38" s="5">
        <v>0</v>
      </c>
    </row>
    <row r="39" spans="2:31" ht="72.5" x14ac:dyDescent="0.35">
      <c r="B39" s="1" t="s">
        <v>25</v>
      </c>
      <c r="C39" s="2">
        <v>3</v>
      </c>
      <c r="D39" s="2">
        <v>7</v>
      </c>
      <c r="E39" s="2">
        <v>217</v>
      </c>
      <c r="F39" s="7" t="s">
        <v>48</v>
      </c>
      <c r="G39" s="1" t="s">
        <v>47</v>
      </c>
      <c r="H39" s="2" t="s">
        <v>49</v>
      </c>
      <c r="I39" s="2" t="s">
        <v>14</v>
      </c>
      <c r="J39" s="2" t="s">
        <v>13</v>
      </c>
      <c r="K39" s="3" t="s">
        <v>15</v>
      </c>
      <c r="L39" s="2">
        <v>10</v>
      </c>
      <c r="M39" s="3" t="s">
        <v>16</v>
      </c>
      <c r="N39" s="2">
        <v>20</v>
      </c>
      <c r="O39" s="1" t="s">
        <v>187</v>
      </c>
      <c r="P39" s="1" t="s">
        <v>485</v>
      </c>
      <c r="Q39" s="2" t="s">
        <v>185</v>
      </c>
      <c r="R39" s="7" t="s">
        <v>186</v>
      </c>
      <c r="S39" s="1" t="s">
        <v>484</v>
      </c>
      <c r="T39" s="5">
        <v>0</v>
      </c>
      <c r="U39" s="5">
        <v>-8000000</v>
      </c>
      <c r="V39" s="5">
        <v>0</v>
      </c>
      <c r="W39" s="5">
        <v>0</v>
      </c>
      <c r="X39" s="5">
        <v>0</v>
      </c>
      <c r="Y39" s="5">
        <v>0</v>
      </c>
      <c r="Z39" s="5">
        <v>0</v>
      </c>
      <c r="AA39" s="5">
        <v>0</v>
      </c>
      <c r="AB39" s="5">
        <v>0</v>
      </c>
      <c r="AC39" s="5">
        <v>0</v>
      </c>
      <c r="AD39" s="5">
        <v>0</v>
      </c>
      <c r="AE39" s="5">
        <v>0</v>
      </c>
    </row>
    <row r="40" spans="2:31" ht="130.5" x14ac:dyDescent="0.35">
      <c r="B40" s="1" t="s">
        <v>25</v>
      </c>
      <c r="C40" s="2">
        <v>3</v>
      </c>
      <c r="D40" s="2">
        <v>7</v>
      </c>
      <c r="E40" s="2">
        <v>217</v>
      </c>
      <c r="F40" s="7" t="s">
        <v>48</v>
      </c>
      <c r="G40" s="1" t="s">
        <v>47</v>
      </c>
      <c r="H40" s="2" t="s">
        <v>49</v>
      </c>
      <c r="I40" s="2" t="s">
        <v>14</v>
      </c>
      <c r="J40" s="2" t="s">
        <v>17</v>
      </c>
      <c r="K40" s="3" t="s">
        <v>18</v>
      </c>
      <c r="L40" s="2">
        <v>20</v>
      </c>
      <c r="M40" s="3" t="s">
        <v>121</v>
      </c>
      <c r="N40" s="2">
        <v>10</v>
      </c>
      <c r="O40" s="1" t="s">
        <v>188</v>
      </c>
      <c r="P40" s="1" t="s">
        <v>486</v>
      </c>
      <c r="Q40" s="2" t="s">
        <v>189</v>
      </c>
      <c r="R40" s="7" t="s">
        <v>190</v>
      </c>
      <c r="S40" s="1" t="s">
        <v>487</v>
      </c>
      <c r="T40" s="5">
        <v>0</v>
      </c>
      <c r="U40" s="5">
        <v>0</v>
      </c>
      <c r="V40" s="5">
        <v>0</v>
      </c>
      <c r="W40" s="5">
        <v>0</v>
      </c>
      <c r="X40" s="5">
        <v>0</v>
      </c>
      <c r="Y40" s="5">
        <v>0</v>
      </c>
      <c r="Z40" s="5">
        <v>0</v>
      </c>
      <c r="AA40" s="5">
        <v>0</v>
      </c>
      <c r="AB40" s="5">
        <v>52320333</v>
      </c>
      <c r="AC40" s="5">
        <v>0</v>
      </c>
      <c r="AD40" s="5">
        <v>0</v>
      </c>
      <c r="AE40" s="5">
        <v>0</v>
      </c>
    </row>
    <row r="41" spans="2:31" ht="87" x14ac:dyDescent="0.35">
      <c r="B41" s="1" t="s">
        <v>25</v>
      </c>
      <c r="C41" s="2">
        <v>3</v>
      </c>
      <c r="D41" s="2">
        <v>7</v>
      </c>
      <c r="E41" s="2">
        <v>215</v>
      </c>
      <c r="F41" s="7" t="s">
        <v>51</v>
      </c>
      <c r="G41" s="1" t="s">
        <v>50</v>
      </c>
      <c r="H41" s="2" t="s">
        <v>52</v>
      </c>
      <c r="I41" s="2" t="s">
        <v>14</v>
      </c>
      <c r="J41" s="2" t="s">
        <v>13</v>
      </c>
      <c r="K41" s="3" t="s">
        <v>15</v>
      </c>
      <c r="L41" s="2">
        <v>10</v>
      </c>
      <c r="M41" s="3" t="s">
        <v>121</v>
      </c>
      <c r="N41" s="2">
        <v>10</v>
      </c>
      <c r="O41" s="1" t="s">
        <v>184</v>
      </c>
      <c r="P41" s="1" t="s">
        <v>456</v>
      </c>
      <c r="Q41" s="2" t="s">
        <v>191</v>
      </c>
      <c r="R41" s="7" t="s">
        <v>192</v>
      </c>
      <c r="S41" s="1" t="s">
        <v>488</v>
      </c>
      <c r="T41" s="5">
        <v>0</v>
      </c>
      <c r="U41" s="5">
        <v>5500000</v>
      </c>
      <c r="V41" s="5">
        <v>0</v>
      </c>
      <c r="W41" s="5">
        <v>0</v>
      </c>
      <c r="X41" s="5">
        <v>0</v>
      </c>
      <c r="Y41" s="5">
        <v>0</v>
      </c>
      <c r="Z41" s="5">
        <v>0</v>
      </c>
      <c r="AA41" s="5">
        <v>0</v>
      </c>
      <c r="AB41" s="5">
        <v>0</v>
      </c>
      <c r="AC41" s="5">
        <v>0</v>
      </c>
      <c r="AD41" s="5">
        <v>0</v>
      </c>
      <c r="AE41" s="5">
        <v>0</v>
      </c>
    </row>
    <row r="42" spans="2:31" ht="101.5" x14ac:dyDescent="0.35">
      <c r="B42" s="1" t="s">
        <v>25</v>
      </c>
      <c r="C42" s="2">
        <v>3</v>
      </c>
      <c r="D42" s="2">
        <v>7</v>
      </c>
      <c r="E42" s="2">
        <v>215</v>
      </c>
      <c r="F42" s="7" t="s">
        <v>51</v>
      </c>
      <c r="G42" s="1" t="s">
        <v>50</v>
      </c>
      <c r="H42" s="2" t="s">
        <v>52</v>
      </c>
      <c r="I42" s="2" t="s">
        <v>14</v>
      </c>
      <c r="J42" s="2" t="s">
        <v>13</v>
      </c>
      <c r="K42" s="3" t="s">
        <v>15</v>
      </c>
      <c r="L42" s="2">
        <v>10</v>
      </c>
      <c r="M42" s="3" t="s">
        <v>16</v>
      </c>
      <c r="N42" s="2">
        <v>20</v>
      </c>
      <c r="O42" s="1" t="s">
        <v>193</v>
      </c>
      <c r="P42" s="1" t="s">
        <v>489</v>
      </c>
      <c r="Q42" s="2" t="s">
        <v>191</v>
      </c>
      <c r="R42" s="7" t="s">
        <v>192</v>
      </c>
      <c r="S42" s="1" t="s">
        <v>488</v>
      </c>
      <c r="T42" s="5">
        <v>0</v>
      </c>
      <c r="U42" s="5">
        <v>12000000</v>
      </c>
      <c r="V42" s="5">
        <v>0</v>
      </c>
      <c r="W42" s="5">
        <v>0</v>
      </c>
      <c r="X42" s="5">
        <v>0</v>
      </c>
      <c r="Y42" s="5">
        <v>0</v>
      </c>
      <c r="Z42" s="5">
        <v>0</v>
      </c>
      <c r="AA42" s="5">
        <v>0</v>
      </c>
      <c r="AB42" s="5">
        <v>0</v>
      </c>
      <c r="AC42" s="5">
        <v>0</v>
      </c>
      <c r="AD42" s="5">
        <v>0</v>
      </c>
      <c r="AE42" s="5">
        <v>0</v>
      </c>
    </row>
    <row r="43" spans="2:31" ht="87" x14ac:dyDescent="0.35">
      <c r="B43" s="1" t="s">
        <v>25</v>
      </c>
      <c r="C43" s="2">
        <v>3</v>
      </c>
      <c r="D43" s="2">
        <v>7</v>
      </c>
      <c r="E43" s="2">
        <v>215</v>
      </c>
      <c r="F43" s="7" t="s">
        <v>51</v>
      </c>
      <c r="G43" s="1" t="s">
        <v>50</v>
      </c>
      <c r="H43" s="2" t="s">
        <v>52</v>
      </c>
      <c r="I43" s="2" t="s">
        <v>14</v>
      </c>
      <c r="J43" s="2" t="s">
        <v>17</v>
      </c>
      <c r="K43" s="3" t="s">
        <v>18</v>
      </c>
      <c r="L43" s="2">
        <v>20</v>
      </c>
      <c r="M43" s="3" t="s">
        <v>121</v>
      </c>
      <c r="N43" s="2">
        <v>10</v>
      </c>
      <c r="O43" s="1" t="s">
        <v>194</v>
      </c>
      <c r="P43" s="1" t="s">
        <v>490</v>
      </c>
      <c r="Q43" s="2" t="s">
        <v>195</v>
      </c>
      <c r="R43" s="7" t="s">
        <v>196</v>
      </c>
      <c r="S43" s="1" t="s">
        <v>491</v>
      </c>
      <c r="T43" s="5">
        <v>4350000</v>
      </c>
      <c r="U43" s="5">
        <v>0</v>
      </c>
      <c r="V43" s="5">
        <v>650000</v>
      </c>
      <c r="W43" s="5">
        <v>0</v>
      </c>
      <c r="X43" s="5">
        <v>0</v>
      </c>
      <c r="Y43" s="5">
        <v>0</v>
      </c>
      <c r="Z43" s="5">
        <v>0</v>
      </c>
      <c r="AA43" s="5">
        <v>0</v>
      </c>
      <c r="AB43" s="5">
        <v>0</v>
      </c>
      <c r="AC43" s="5">
        <v>0</v>
      </c>
      <c r="AD43" s="5">
        <v>0</v>
      </c>
      <c r="AE43" s="5">
        <v>0</v>
      </c>
    </row>
    <row r="44" spans="2:31" ht="87" x14ac:dyDescent="0.35">
      <c r="B44" s="1" t="s">
        <v>25</v>
      </c>
      <c r="C44" s="2">
        <v>3</v>
      </c>
      <c r="D44" s="2">
        <v>7</v>
      </c>
      <c r="E44" s="2">
        <v>207</v>
      </c>
      <c r="F44" s="7" t="s">
        <v>54</v>
      </c>
      <c r="G44" s="1" t="s">
        <v>53</v>
      </c>
      <c r="H44" s="2" t="s">
        <v>55</v>
      </c>
      <c r="I44" s="2" t="s">
        <v>14</v>
      </c>
      <c r="J44" s="2" t="s">
        <v>13</v>
      </c>
      <c r="K44" s="3" t="s">
        <v>15</v>
      </c>
      <c r="L44" s="2">
        <v>10</v>
      </c>
      <c r="M44" s="3" t="s">
        <v>121</v>
      </c>
      <c r="N44" s="2">
        <v>10</v>
      </c>
      <c r="O44" s="1" t="s">
        <v>197</v>
      </c>
      <c r="P44" s="1" t="s">
        <v>456</v>
      </c>
      <c r="Q44" s="2" t="s">
        <v>198</v>
      </c>
      <c r="R44" s="7" t="s">
        <v>186</v>
      </c>
      <c r="S44" s="1" t="s">
        <v>492</v>
      </c>
      <c r="T44" s="5">
        <v>0</v>
      </c>
      <c r="U44" s="5">
        <v>12000000</v>
      </c>
      <c r="V44" s="5">
        <v>0</v>
      </c>
      <c r="W44" s="5">
        <v>0</v>
      </c>
      <c r="X44" s="5">
        <v>0</v>
      </c>
      <c r="Y44" s="5">
        <v>0</v>
      </c>
      <c r="Z44" s="5">
        <v>0</v>
      </c>
      <c r="AA44" s="5">
        <v>0</v>
      </c>
      <c r="AB44" s="5">
        <v>0</v>
      </c>
      <c r="AC44" s="5">
        <v>0</v>
      </c>
      <c r="AD44" s="5">
        <v>0</v>
      </c>
      <c r="AE44" s="5">
        <v>0</v>
      </c>
    </row>
    <row r="45" spans="2:31" ht="130.5" x14ac:dyDescent="0.35">
      <c r="B45" s="1" t="s">
        <v>25</v>
      </c>
      <c r="C45" s="2">
        <v>3</v>
      </c>
      <c r="D45" s="2">
        <v>7</v>
      </c>
      <c r="E45" s="2">
        <v>207</v>
      </c>
      <c r="F45" s="7" t="s">
        <v>54</v>
      </c>
      <c r="G45" s="1" t="s">
        <v>53</v>
      </c>
      <c r="H45" s="2" t="s">
        <v>55</v>
      </c>
      <c r="I45" s="2" t="s">
        <v>14</v>
      </c>
      <c r="J45" s="2" t="s">
        <v>13</v>
      </c>
      <c r="K45" s="3" t="s">
        <v>15</v>
      </c>
      <c r="L45" s="2">
        <v>10</v>
      </c>
      <c r="M45" s="3" t="s">
        <v>16</v>
      </c>
      <c r="N45" s="2">
        <v>20</v>
      </c>
      <c r="O45" s="1" t="s">
        <v>199</v>
      </c>
      <c r="P45" s="1" t="s">
        <v>493</v>
      </c>
      <c r="Q45" s="2" t="s">
        <v>200</v>
      </c>
      <c r="R45" s="7" t="s">
        <v>201</v>
      </c>
      <c r="S45" s="1" t="s">
        <v>494</v>
      </c>
      <c r="T45" s="5">
        <v>0</v>
      </c>
      <c r="U45" s="5">
        <v>0</v>
      </c>
      <c r="V45" s="5">
        <v>15300000</v>
      </c>
      <c r="W45" s="5">
        <v>0</v>
      </c>
      <c r="X45" s="5">
        <v>0</v>
      </c>
      <c r="Y45" s="5">
        <v>0</v>
      </c>
      <c r="Z45" s="5">
        <v>0</v>
      </c>
      <c r="AA45" s="5">
        <v>0</v>
      </c>
      <c r="AB45" s="5">
        <v>0</v>
      </c>
      <c r="AC45" s="5">
        <v>0</v>
      </c>
      <c r="AD45" s="5">
        <v>0</v>
      </c>
      <c r="AE45" s="5">
        <v>0</v>
      </c>
    </row>
    <row r="46" spans="2:31" ht="87" x14ac:dyDescent="0.35">
      <c r="B46" s="1" t="s">
        <v>25</v>
      </c>
      <c r="C46" s="2">
        <v>3</v>
      </c>
      <c r="D46" s="2">
        <v>7</v>
      </c>
      <c r="E46" s="2">
        <v>207</v>
      </c>
      <c r="F46" s="7" t="s">
        <v>54</v>
      </c>
      <c r="G46" s="1" t="s">
        <v>53</v>
      </c>
      <c r="H46" s="2" t="s">
        <v>55</v>
      </c>
      <c r="I46" s="2" t="s">
        <v>14</v>
      </c>
      <c r="J46" s="2" t="s">
        <v>13</v>
      </c>
      <c r="K46" s="3" t="s">
        <v>15</v>
      </c>
      <c r="L46" s="2">
        <v>10</v>
      </c>
      <c r="M46" s="3" t="s">
        <v>16</v>
      </c>
      <c r="N46" s="2">
        <v>20</v>
      </c>
      <c r="O46" s="1" t="s">
        <v>202</v>
      </c>
      <c r="P46" s="1" t="s">
        <v>495</v>
      </c>
      <c r="Q46" s="2" t="s">
        <v>198</v>
      </c>
      <c r="R46" s="7" t="s">
        <v>186</v>
      </c>
      <c r="S46" s="1" t="s">
        <v>492</v>
      </c>
      <c r="T46" s="5">
        <v>0</v>
      </c>
      <c r="U46" s="5">
        <v>-12000000</v>
      </c>
      <c r="V46" s="5">
        <v>0</v>
      </c>
      <c r="W46" s="5">
        <v>0</v>
      </c>
      <c r="X46" s="5">
        <v>0</v>
      </c>
      <c r="Y46" s="5">
        <v>0</v>
      </c>
      <c r="Z46" s="5">
        <v>0</v>
      </c>
      <c r="AA46" s="5">
        <v>0</v>
      </c>
      <c r="AB46" s="5">
        <v>0</v>
      </c>
      <c r="AC46" s="5">
        <v>0</v>
      </c>
      <c r="AD46" s="5">
        <v>0</v>
      </c>
      <c r="AE46" s="5">
        <v>0</v>
      </c>
    </row>
    <row r="47" spans="2:31" ht="87" x14ac:dyDescent="0.35">
      <c r="B47" s="1" t="s">
        <v>25</v>
      </c>
      <c r="C47" s="2">
        <v>3</v>
      </c>
      <c r="D47" s="2">
        <v>7</v>
      </c>
      <c r="E47" s="2">
        <v>246</v>
      </c>
      <c r="F47" s="7" t="s">
        <v>57</v>
      </c>
      <c r="G47" s="1" t="s">
        <v>56</v>
      </c>
      <c r="H47" s="2" t="s">
        <v>58</v>
      </c>
      <c r="I47" s="2" t="s">
        <v>14</v>
      </c>
      <c r="J47" s="2" t="s">
        <v>13</v>
      </c>
      <c r="K47" s="3" t="s">
        <v>15</v>
      </c>
      <c r="L47" s="2">
        <v>10</v>
      </c>
      <c r="M47" s="3" t="s">
        <v>121</v>
      </c>
      <c r="N47" s="2">
        <v>10</v>
      </c>
      <c r="O47" s="1" t="s">
        <v>197</v>
      </c>
      <c r="P47" s="1" t="s">
        <v>456</v>
      </c>
      <c r="Q47" s="2" t="s">
        <v>203</v>
      </c>
      <c r="R47" s="7" t="s">
        <v>184</v>
      </c>
      <c r="S47" s="1" t="s">
        <v>496</v>
      </c>
      <c r="T47" s="5">
        <v>0</v>
      </c>
      <c r="U47" s="5">
        <v>1500000</v>
      </c>
      <c r="V47" s="5">
        <v>0</v>
      </c>
      <c r="W47" s="5">
        <v>0</v>
      </c>
      <c r="X47" s="5">
        <v>0</v>
      </c>
      <c r="Y47" s="5">
        <v>0</v>
      </c>
      <c r="Z47" s="5">
        <v>0</v>
      </c>
      <c r="AA47" s="5">
        <v>0</v>
      </c>
      <c r="AB47" s="5">
        <v>0</v>
      </c>
      <c r="AC47" s="5">
        <v>0</v>
      </c>
      <c r="AD47" s="5">
        <v>0</v>
      </c>
      <c r="AE47" s="5">
        <v>0</v>
      </c>
    </row>
    <row r="48" spans="2:31" ht="72.5" x14ac:dyDescent="0.35">
      <c r="B48" s="1" t="s">
        <v>25</v>
      </c>
      <c r="C48" s="2">
        <v>3</v>
      </c>
      <c r="D48" s="2">
        <v>7</v>
      </c>
      <c r="E48" s="2">
        <v>246</v>
      </c>
      <c r="F48" s="7" t="s">
        <v>57</v>
      </c>
      <c r="G48" s="1" t="s">
        <v>56</v>
      </c>
      <c r="H48" s="2" t="s">
        <v>58</v>
      </c>
      <c r="I48" s="2" t="s">
        <v>14</v>
      </c>
      <c r="J48" s="2" t="s">
        <v>13</v>
      </c>
      <c r="K48" s="3" t="s">
        <v>15</v>
      </c>
      <c r="L48" s="2">
        <v>10</v>
      </c>
      <c r="M48" s="3" t="s">
        <v>16</v>
      </c>
      <c r="N48" s="2">
        <v>20</v>
      </c>
      <c r="O48" s="1" t="s">
        <v>204</v>
      </c>
      <c r="P48" s="1" t="s">
        <v>497</v>
      </c>
      <c r="Q48" s="2" t="s">
        <v>203</v>
      </c>
      <c r="R48" s="7" t="s">
        <v>184</v>
      </c>
      <c r="S48" s="1" t="s">
        <v>496</v>
      </c>
      <c r="T48" s="5">
        <v>0</v>
      </c>
      <c r="U48" s="5">
        <v>-1500000</v>
      </c>
      <c r="V48" s="5">
        <v>0</v>
      </c>
      <c r="W48" s="5">
        <v>0</v>
      </c>
      <c r="X48" s="5">
        <v>0</v>
      </c>
      <c r="Y48" s="5">
        <v>0</v>
      </c>
      <c r="Z48" s="5">
        <v>0</v>
      </c>
      <c r="AA48" s="5">
        <v>0</v>
      </c>
      <c r="AB48" s="5">
        <v>0</v>
      </c>
      <c r="AC48" s="5">
        <v>0</v>
      </c>
      <c r="AD48" s="5">
        <v>0</v>
      </c>
      <c r="AE48" s="5">
        <v>0</v>
      </c>
    </row>
    <row r="49" spans="2:31" ht="101.5" x14ac:dyDescent="0.35">
      <c r="B49" s="1" t="s">
        <v>25</v>
      </c>
      <c r="C49" s="2">
        <v>3</v>
      </c>
      <c r="D49" s="2">
        <v>7</v>
      </c>
      <c r="E49" s="2">
        <v>236</v>
      </c>
      <c r="F49" s="7" t="s">
        <v>60</v>
      </c>
      <c r="G49" s="1" t="s">
        <v>59</v>
      </c>
      <c r="H49" s="2" t="s">
        <v>61</v>
      </c>
      <c r="I49" s="2" t="s">
        <v>14</v>
      </c>
      <c r="J49" s="2" t="s">
        <v>13</v>
      </c>
      <c r="K49" s="3" t="s">
        <v>15</v>
      </c>
      <c r="L49" s="2">
        <v>10</v>
      </c>
      <c r="M49" s="3" t="s">
        <v>121</v>
      </c>
      <c r="N49" s="2">
        <v>10</v>
      </c>
      <c r="O49" s="1" t="s">
        <v>205</v>
      </c>
      <c r="P49" s="1" t="s">
        <v>498</v>
      </c>
      <c r="Q49" s="2" t="s">
        <v>206</v>
      </c>
      <c r="R49" s="7" t="s">
        <v>205</v>
      </c>
      <c r="S49" s="1" t="s">
        <v>499</v>
      </c>
      <c r="T49" s="5">
        <v>0</v>
      </c>
      <c r="U49" s="5">
        <v>0</v>
      </c>
      <c r="V49" s="5">
        <v>5200000</v>
      </c>
      <c r="W49" s="5">
        <v>0</v>
      </c>
      <c r="X49" s="5">
        <v>0</v>
      </c>
      <c r="Y49" s="5">
        <v>0</v>
      </c>
      <c r="Z49" s="5">
        <v>0</v>
      </c>
      <c r="AA49" s="5">
        <v>0</v>
      </c>
      <c r="AB49" s="5">
        <v>0</v>
      </c>
      <c r="AC49" s="5">
        <v>0</v>
      </c>
      <c r="AD49" s="5">
        <v>0</v>
      </c>
      <c r="AE49" s="5">
        <v>0</v>
      </c>
    </row>
    <row r="50" spans="2:31" ht="87" x14ac:dyDescent="0.35">
      <c r="B50" s="1" t="s">
        <v>25</v>
      </c>
      <c r="C50" s="2">
        <v>3</v>
      </c>
      <c r="D50" s="2">
        <v>7</v>
      </c>
      <c r="E50" s="2">
        <v>236</v>
      </c>
      <c r="F50" s="7" t="s">
        <v>60</v>
      </c>
      <c r="G50" s="1" t="s">
        <v>59</v>
      </c>
      <c r="H50" s="2" t="s">
        <v>61</v>
      </c>
      <c r="I50" s="2" t="s">
        <v>14</v>
      </c>
      <c r="J50" s="2" t="s">
        <v>13</v>
      </c>
      <c r="K50" s="3" t="s">
        <v>15</v>
      </c>
      <c r="L50" s="2">
        <v>10</v>
      </c>
      <c r="M50" s="3" t="s">
        <v>121</v>
      </c>
      <c r="N50" s="2">
        <v>10</v>
      </c>
      <c r="O50" s="1" t="s">
        <v>177</v>
      </c>
      <c r="P50" s="1" t="s">
        <v>456</v>
      </c>
      <c r="Q50" s="2" t="s">
        <v>207</v>
      </c>
      <c r="R50" s="7" t="s">
        <v>184</v>
      </c>
      <c r="S50" s="1" t="s">
        <v>500</v>
      </c>
      <c r="T50" s="5">
        <v>0</v>
      </c>
      <c r="U50" s="5">
        <v>12000000</v>
      </c>
      <c r="V50" s="5">
        <v>0</v>
      </c>
      <c r="W50" s="5">
        <v>0</v>
      </c>
      <c r="X50" s="5">
        <v>0</v>
      </c>
      <c r="Y50" s="5">
        <v>0</v>
      </c>
      <c r="Z50" s="5">
        <v>0</v>
      </c>
      <c r="AA50" s="5">
        <v>0</v>
      </c>
      <c r="AB50" s="5">
        <v>0</v>
      </c>
      <c r="AC50" s="5">
        <v>0</v>
      </c>
      <c r="AD50" s="5">
        <v>0</v>
      </c>
      <c r="AE50" s="5">
        <v>0</v>
      </c>
    </row>
    <row r="51" spans="2:31" ht="72.5" x14ac:dyDescent="0.35">
      <c r="B51" s="1" t="s">
        <v>25</v>
      </c>
      <c r="C51" s="2">
        <v>3</v>
      </c>
      <c r="D51" s="2">
        <v>7</v>
      </c>
      <c r="E51" s="2">
        <v>236</v>
      </c>
      <c r="F51" s="7" t="s">
        <v>60</v>
      </c>
      <c r="G51" s="1" t="s">
        <v>59</v>
      </c>
      <c r="H51" s="2" t="s">
        <v>61</v>
      </c>
      <c r="I51" s="2" t="s">
        <v>14</v>
      </c>
      <c r="J51" s="2" t="s">
        <v>13</v>
      </c>
      <c r="K51" s="3" t="s">
        <v>15</v>
      </c>
      <c r="L51" s="2">
        <v>10</v>
      </c>
      <c r="M51" s="3" t="s">
        <v>16</v>
      </c>
      <c r="N51" s="2">
        <v>20</v>
      </c>
      <c r="O51" s="1" t="s">
        <v>208</v>
      </c>
      <c r="P51" s="1" t="s">
        <v>501</v>
      </c>
      <c r="Q51" s="2" t="s">
        <v>206</v>
      </c>
      <c r="R51" s="7" t="s">
        <v>205</v>
      </c>
      <c r="S51" s="1" t="s">
        <v>499</v>
      </c>
      <c r="T51" s="5">
        <v>5200000</v>
      </c>
      <c r="U51" s="5">
        <v>0</v>
      </c>
      <c r="V51" s="5">
        <v>-5200000</v>
      </c>
      <c r="W51" s="5">
        <v>0</v>
      </c>
      <c r="X51" s="5">
        <v>0</v>
      </c>
      <c r="Y51" s="5">
        <v>0</v>
      </c>
      <c r="Z51" s="5">
        <v>0</v>
      </c>
      <c r="AA51" s="5">
        <v>0</v>
      </c>
      <c r="AB51" s="5">
        <v>0</v>
      </c>
      <c r="AC51" s="5">
        <v>0</v>
      </c>
      <c r="AD51" s="5">
        <v>0</v>
      </c>
      <c r="AE51" s="5">
        <v>0</v>
      </c>
    </row>
    <row r="52" spans="2:31" ht="87" x14ac:dyDescent="0.35">
      <c r="B52" s="1" t="s">
        <v>25</v>
      </c>
      <c r="C52" s="2">
        <v>3</v>
      </c>
      <c r="D52" s="2">
        <v>7</v>
      </c>
      <c r="E52" s="2">
        <v>236</v>
      </c>
      <c r="F52" s="7" t="s">
        <v>60</v>
      </c>
      <c r="G52" s="1" t="s">
        <v>59</v>
      </c>
      <c r="H52" s="2" t="s">
        <v>61</v>
      </c>
      <c r="I52" s="2" t="s">
        <v>14</v>
      </c>
      <c r="J52" s="2" t="s">
        <v>13</v>
      </c>
      <c r="K52" s="3" t="s">
        <v>15</v>
      </c>
      <c r="L52" s="2">
        <v>10</v>
      </c>
      <c r="M52" s="3" t="s">
        <v>16</v>
      </c>
      <c r="N52" s="2">
        <v>20</v>
      </c>
      <c r="O52" s="1" t="s">
        <v>209</v>
      </c>
      <c r="P52" s="1" t="s">
        <v>502</v>
      </c>
      <c r="Q52" s="2" t="s">
        <v>207</v>
      </c>
      <c r="R52" s="7" t="s">
        <v>184</v>
      </c>
      <c r="S52" s="1" t="s">
        <v>500</v>
      </c>
      <c r="T52" s="5">
        <v>0</v>
      </c>
      <c r="U52" s="5">
        <v>-12000000</v>
      </c>
      <c r="V52" s="5">
        <v>0</v>
      </c>
      <c r="W52" s="5">
        <v>0</v>
      </c>
      <c r="X52" s="5">
        <v>0</v>
      </c>
      <c r="Y52" s="5">
        <v>0</v>
      </c>
      <c r="Z52" s="5">
        <v>0</v>
      </c>
      <c r="AA52" s="5">
        <v>0</v>
      </c>
      <c r="AB52" s="5">
        <v>0</v>
      </c>
      <c r="AC52" s="5">
        <v>0</v>
      </c>
      <c r="AD52" s="5">
        <v>0</v>
      </c>
      <c r="AE52" s="5">
        <v>0</v>
      </c>
    </row>
    <row r="53" spans="2:31" ht="87" x14ac:dyDescent="0.35">
      <c r="B53" s="1" t="s">
        <v>25</v>
      </c>
      <c r="C53" s="2">
        <v>3</v>
      </c>
      <c r="D53" s="2">
        <v>7</v>
      </c>
      <c r="E53" s="2">
        <v>260</v>
      </c>
      <c r="F53" s="7" t="s">
        <v>63</v>
      </c>
      <c r="G53" s="1" t="s">
        <v>62</v>
      </c>
      <c r="H53" s="2" t="s">
        <v>64</v>
      </c>
      <c r="I53" s="2" t="s">
        <v>14</v>
      </c>
      <c r="J53" s="2" t="s">
        <v>13</v>
      </c>
      <c r="K53" s="3" t="s">
        <v>15</v>
      </c>
      <c r="L53" s="2">
        <v>10</v>
      </c>
      <c r="M53" s="3" t="s">
        <v>121</v>
      </c>
      <c r="N53" s="2">
        <v>10</v>
      </c>
      <c r="O53" s="1" t="s">
        <v>184</v>
      </c>
      <c r="P53" s="1" t="s">
        <v>456</v>
      </c>
      <c r="Q53" s="2" t="s">
        <v>210</v>
      </c>
      <c r="R53" s="7" t="s">
        <v>211</v>
      </c>
      <c r="S53" s="1" t="s">
        <v>503</v>
      </c>
      <c r="T53" s="5">
        <v>0</v>
      </c>
      <c r="U53" s="5">
        <v>24000000</v>
      </c>
      <c r="V53" s="5">
        <v>0</v>
      </c>
      <c r="W53" s="5">
        <v>0</v>
      </c>
      <c r="X53" s="5">
        <v>0</v>
      </c>
      <c r="Y53" s="5">
        <v>0</v>
      </c>
      <c r="Z53" s="5">
        <v>0</v>
      </c>
      <c r="AA53" s="5">
        <v>0</v>
      </c>
      <c r="AB53" s="5">
        <v>0</v>
      </c>
      <c r="AC53" s="5">
        <v>0</v>
      </c>
      <c r="AD53" s="5">
        <v>0</v>
      </c>
      <c r="AE53" s="5">
        <v>0</v>
      </c>
    </row>
    <row r="54" spans="2:31" ht="101.5" x14ac:dyDescent="0.35">
      <c r="B54" s="1" t="s">
        <v>25</v>
      </c>
      <c r="C54" s="2">
        <v>3</v>
      </c>
      <c r="D54" s="2">
        <v>7</v>
      </c>
      <c r="E54" s="2">
        <v>260</v>
      </c>
      <c r="F54" s="7" t="s">
        <v>63</v>
      </c>
      <c r="G54" s="1" t="s">
        <v>62</v>
      </c>
      <c r="H54" s="2" t="s">
        <v>64</v>
      </c>
      <c r="I54" s="2" t="s">
        <v>14</v>
      </c>
      <c r="J54" s="2" t="s">
        <v>13</v>
      </c>
      <c r="K54" s="3" t="s">
        <v>15</v>
      </c>
      <c r="L54" s="2">
        <v>10</v>
      </c>
      <c r="M54" s="3" t="s">
        <v>16</v>
      </c>
      <c r="N54" s="2">
        <v>20</v>
      </c>
      <c r="O54" s="1" t="s">
        <v>212</v>
      </c>
      <c r="P54" s="1" t="s">
        <v>504</v>
      </c>
      <c r="Q54" s="2" t="s">
        <v>210</v>
      </c>
      <c r="R54" s="7" t="s">
        <v>211</v>
      </c>
      <c r="S54" s="1" t="s">
        <v>503</v>
      </c>
      <c r="T54" s="5">
        <v>0</v>
      </c>
      <c r="U54" s="5">
        <v>0</v>
      </c>
      <c r="V54" s="5">
        <v>0</v>
      </c>
      <c r="W54" s="5">
        <v>0</v>
      </c>
      <c r="X54" s="5">
        <v>0</v>
      </c>
      <c r="Y54" s="5">
        <v>0</v>
      </c>
      <c r="Z54" s="5">
        <v>0</v>
      </c>
      <c r="AA54" s="5">
        <v>0</v>
      </c>
      <c r="AB54" s="5">
        <v>0</v>
      </c>
      <c r="AC54" s="5">
        <v>0</v>
      </c>
      <c r="AD54" s="5">
        <v>0</v>
      </c>
      <c r="AE54" s="5">
        <v>0</v>
      </c>
    </row>
    <row r="55" spans="2:31" ht="72.5" x14ac:dyDescent="0.35">
      <c r="B55" s="1" t="s">
        <v>25</v>
      </c>
      <c r="C55" s="2">
        <v>3</v>
      </c>
      <c r="D55" s="2">
        <v>7</v>
      </c>
      <c r="E55" s="2">
        <v>260</v>
      </c>
      <c r="F55" s="7" t="s">
        <v>63</v>
      </c>
      <c r="G55" s="1" t="s">
        <v>62</v>
      </c>
      <c r="H55" s="2" t="s">
        <v>64</v>
      </c>
      <c r="I55" s="2" t="s">
        <v>14</v>
      </c>
      <c r="J55" s="2" t="s">
        <v>17</v>
      </c>
      <c r="K55" s="3" t="s">
        <v>18</v>
      </c>
      <c r="L55" s="2">
        <v>20</v>
      </c>
      <c r="M55" s="3" t="s">
        <v>16</v>
      </c>
      <c r="N55" s="2">
        <v>20</v>
      </c>
      <c r="O55" s="1" t="s">
        <v>213</v>
      </c>
      <c r="P55" s="1" t="s">
        <v>505</v>
      </c>
      <c r="Q55" s="2" t="s">
        <v>214</v>
      </c>
      <c r="R55" s="7" t="s">
        <v>215</v>
      </c>
      <c r="S55" s="1" t="s">
        <v>506</v>
      </c>
      <c r="T55" s="5">
        <v>750000</v>
      </c>
      <c r="U55" s="5">
        <v>0</v>
      </c>
      <c r="V55" s="5">
        <v>0</v>
      </c>
      <c r="W55" s="5">
        <v>0</v>
      </c>
      <c r="X55" s="5">
        <v>0</v>
      </c>
      <c r="Y55" s="5">
        <v>0</v>
      </c>
      <c r="Z55" s="5">
        <v>0</v>
      </c>
      <c r="AA55" s="5">
        <v>0</v>
      </c>
      <c r="AB55" s="5">
        <v>0</v>
      </c>
      <c r="AC55" s="5">
        <v>0</v>
      </c>
      <c r="AD55" s="5">
        <v>0</v>
      </c>
      <c r="AE55" s="5">
        <v>0</v>
      </c>
    </row>
    <row r="56" spans="2:31" ht="101.5" x14ac:dyDescent="0.35">
      <c r="B56" s="1" t="s">
        <v>25</v>
      </c>
      <c r="C56" s="2">
        <v>3</v>
      </c>
      <c r="D56" s="2">
        <v>7</v>
      </c>
      <c r="E56" s="2">
        <v>260</v>
      </c>
      <c r="F56" s="7" t="s">
        <v>63</v>
      </c>
      <c r="G56" s="1" t="s">
        <v>62</v>
      </c>
      <c r="H56" s="2" t="s">
        <v>64</v>
      </c>
      <c r="I56" s="2" t="s">
        <v>14</v>
      </c>
      <c r="J56" s="2" t="s">
        <v>17</v>
      </c>
      <c r="K56" s="3" t="s">
        <v>18</v>
      </c>
      <c r="L56" s="2">
        <v>20</v>
      </c>
      <c r="M56" s="3" t="s">
        <v>16</v>
      </c>
      <c r="N56" s="2">
        <v>20</v>
      </c>
      <c r="O56" s="1" t="s">
        <v>216</v>
      </c>
      <c r="P56" s="1" t="s">
        <v>507</v>
      </c>
      <c r="Q56" s="2" t="s">
        <v>217</v>
      </c>
      <c r="R56" s="7" t="s">
        <v>218</v>
      </c>
      <c r="S56" s="1" t="s">
        <v>508</v>
      </c>
      <c r="T56" s="5">
        <v>2500000</v>
      </c>
      <c r="U56" s="5">
        <v>0</v>
      </c>
      <c r="V56" s="5">
        <v>0</v>
      </c>
      <c r="W56" s="5">
        <v>0</v>
      </c>
      <c r="X56" s="5">
        <v>0</v>
      </c>
      <c r="Y56" s="5">
        <v>0</v>
      </c>
      <c r="Z56" s="5">
        <v>0</v>
      </c>
      <c r="AA56" s="5">
        <v>0</v>
      </c>
      <c r="AB56" s="5">
        <v>0</v>
      </c>
      <c r="AC56" s="5">
        <v>0</v>
      </c>
      <c r="AD56" s="5">
        <v>0</v>
      </c>
      <c r="AE56" s="5">
        <v>0</v>
      </c>
    </row>
    <row r="57" spans="2:31" ht="58" x14ac:dyDescent="0.35">
      <c r="B57" s="1" t="s">
        <v>25</v>
      </c>
      <c r="C57" s="2">
        <v>3</v>
      </c>
      <c r="D57" s="2">
        <v>7</v>
      </c>
      <c r="E57" s="2">
        <v>211</v>
      </c>
      <c r="F57" s="7" t="s">
        <v>66</v>
      </c>
      <c r="G57" s="1" t="s">
        <v>65</v>
      </c>
      <c r="H57" s="2" t="s">
        <v>67</v>
      </c>
      <c r="I57" s="2" t="s">
        <v>14</v>
      </c>
      <c r="J57" s="2" t="s">
        <v>13</v>
      </c>
      <c r="K57" s="3" t="s">
        <v>15</v>
      </c>
      <c r="L57" s="2">
        <v>10</v>
      </c>
      <c r="M57" s="3" t="s">
        <v>121</v>
      </c>
      <c r="N57" s="2">
        <v>10</v>
      </c>
      <c r="O57" s="1" t="s">
        <v>219</v>
      </c>
      <c r="P57" s="1" t="s">
        <v>509</v>
      </c>
      <c r="Q57" s="2" t="s">
        <v>220</v>
      </c>
      <c r="R57" s="7" t="s">
        <v>219</v>
      </c>
      <c r="S57" s="1" t="s">
        <v>510</v>
      </c>
      <c r="T57" s="5">
        <v>0</v>
      </c>
      <c r="U57" s="5">
        <v>0</v>
      </c>
      <c r="V57" s="5">
        <v>46851725</v>
      </c>
      <c r="W57" s="5">
        <v>0</v>
      </c>
      <c r="X57" s="5">
        <v>0</v>
      </c>
      <c r="Y57" s="5">
        <v>0</v>
      </c>
      <c r="Z57" s="5">
        <v>0</v>
      </c>
      <c r="AA57" s="5">
        <v>0</v>
      </c>
      <c r="AB57" s="5">
        <v>0</v>
      </c>
      <c r="AC57" s="5">
        <v>0</v>
      </c>
      <c r="AD57" s="5">
        <v>0</v>
      </c>
      <c r="AE57" s="5">
        <v>0</v>
      </c>
    </row>
    <row r="58" spans="2:31" ht="116" x14ac:dyDescent="0.35">
      <c r="B58" s="1" t="s">
        <v>25</v>
      </c>
      <c r="C58" s="2">
        <v>3</v>
      </c>
      <c r="D58" s="2">
        <v>7</v>
      </c>
      <c r="E58" s="2">
        <v>211</v>
      </c>
      <c r="F58" s="7" t="s">
        <v>66</v>
      </c>
      <c r="G58" s="1" t="s">
        <v>65</v>
      </c>
      <c r="H58" s="2" t="s">
        <v>67</v>
      </c>
      <c r="I58" s="2" t="s">
        <v>14</v>
      </c>
      <c r="J58" s="2" t="s">
        <v>13</v>
      </c>
      <c r="K58" s="3" t="s">
        <v>15</v>
      </c>
      <c r="L58" s="2">
        <v>10</v>
      </c>
      <c r="M58" s="3" t="s">
        <v>121</v>
      </c>
      <c r="N58" s="2">
        <v>10</v>
      </c>
      <c r="O58" s="1" t="s">
        <v>221</v>
      </c>
      <c r="P58" s="1" t="s">
        <v>511</v>
      </c>
      <c r="Q58" s="2" t="s">
        <v>222</v>
      </c>
      <c r="R58" s="7" t="s">
        <v>223</v>
      </c>
      <c r="S58" s="1" t="s">
        <v>512</v>
      </c>
      <c r="T58" s="5">
        <v>0</v>
      </c>
      <c r="U58" s="5">
        <v>0</v>
      </c>
      <c r="V58" s="5">
        <v>21706757</v>
      </c>
      <c r="W58" s="5">
        <v>0</v>
      </c>
      <c r="X58" s="5">
        <v>0</v>
      </c>
      <c r="Y58" s="5">
        <v>0</v>
      </c>
      <c r="Z58" s="5">
        <v>0</v>
      </c>
      <c r="AA58" s="5">
        <v>0</v>
      </c>
      <c r="AB58" s="5">
        <v>0</v>
      </c>
      <c r="AC58" s="5">
        <v>0</v>
      </c>
      <c r="AD58" s="5">
        <v>0</v>
      </c>
      <c r="AE58" s="5">
        <v>0</v>
      </c>
    </row>
    <row r="59" spans="2:31" ht="58" x14ac:dyDescent="0.35">
      <c r="B59" s="1" t="s">
        <v>25</v>
      </c>
      <c r="C59" s="2">
        <v>3</v>
      </c>
      <c r="D59" s="2">
        <v>7</v>
      </c>
      <c r="E59" s="2">
        <v>208</v>
      </c>
      <c r="F59" s="7" t="s">
        <v>69</v>
      </c>
      <c r="G59" s="1" t="s">
        <v>68</v>
      </c>
      <c r="H59" s="2" t="s">
        <v>70</v>
      </c>
      <c r="I59" s="2" t="s">
        <v>14</v>
      </c>
      <c r="J59" s="2" t="s">
        <v>13</v>
      </c>
      <c r="K59" s="3" t="s">
        <v>15</v>
      </c>
      <c r="L59" s="2">
        <v>10</v>
      </c>
      <c r="M59" s="3" t="s">
        <v>121</v>
      </c>
      <c r="N59" s="2">
        <v>10</v>
      </c>
      <c r="O59" s="1" t="s">
        <v>224</v>
      </c>
      <c r="P59" s="1" t="s">
        <v>513</v>
      </c>
      <c r="Q59" s="2" t="s">
        <v>225</v>
      </c>
      <c r="R59" s="7" t="s">
        <v>224</v>
      </c>
      <c r="S59" s="1" t="s">
        <v>514</v>
      </c>
      <c r="T59" s="5">
        <v>0</v>
      </c>
      <c r="U59" s="5">
        <v>8000000</v>
      </c>
      <c r="V59" s="5">
        <v>0</v>
      </c>
      <c r="W59" s="5">
        <v>0</v>
      </c>
      <c r="X59" s="5">
        <v>0</v>
      </c>
      <c r="Y59" s="5">
        <v>0</v>
      </c>
      <c r="Z59" s="5">
        <v>0</v>
      </c>
      <c r="AA59" s="5">
        <v>0</v>
      </c>
      <c r="AB59" s="5">
        <v>0</v>
      </c>
      <c r="AC59" s="5">
        <v>0</v>
      </c>
      <c r="AD59" s="5">
        <v>0</v>
      </c>
      <c r="AE59" s="5">
        <v>0</v>
      </c>
    </row>
    <row r="60" spans="2:31" ht="87" x14ac:dyDescent="0.35">
      <c r="B60" s="1" t="s">
        <v>25</v>
      </c>
      <c r="C60" s="2">
        <v>3</v>
      </c>
      <c r="D60" s="2">
        <v>7</v>
      </c>
      <c r="E60" s="2">
        <v>212</v>
      </c>
      <c r="F60" s="7" t="s">
        <v>72</v>
      </c>
      <c r="G60" s="1" t="s">
        <v>71</v>
      </c>
      <c r="H60" s="2" t="s">
        <v>73</v>
      </c>
      <c r="I60" s="2" t="s">
        <v>14</v>
      </c>
      <c r="J60" s="2" t="s">
        <v>13</v>
      </c>
      <c r="K60" s="3" t="s">
        <v>15</v>
      </c>
      <c r="L60" s="2">
        <v>10</v>
      </c>
      <c r="M60" s="3" t="s">
        <v>121</v>
      </c>
      <c r="N60" s="2">
        <v>10</v>
      </c>
      <c r="O60" s="1" t="s">
        <v>226</v>
      </c>
      <c r="P60" s="1" t="s">
        <v>515</v>
      </c>
      <c r="Q60" s="2" t="s">
        <v>227</v>
      </c>
      <c r="R60" s="7" t="s">
        <v>228</v>
      </c>
      <c r="S60" s="1" t="s">
        <v>516</v>
      </c>
      <c r="T60" s="5">
        <v>0</v>
      </c>
      <c r="U60" s="5">
        <v>0</v>
      </c>
      <c r="V60" s="5">
        <v>0</v>
      </c>
      <c r="W60" s="5">
        <v>95465000</v>
      </c>
      <c r="X60" s="5">
        <v>0</v>
      </c>
      <c r="Y60" s="5">
        <v>95465000</v>
      </c>
      <c r="Z60" s="5">
        <v>0</v>
      </c>
      <c r="AA60" s="5">
        <v>0</v>
      </c>
      <c r="AB60" s="5">
        <v>0</v>
      </c>
      <c r="AC60" s="5">
        <v>0</v>
      </c>
      <c r="AD60" s="5">
        <v>0</v>
      </c>
      <c r="AE60" s="5">
        <v>0</v>
      </c>
    </row>
    <row r="61" spans="2:31" ht="101.5" x14ac:dyDescent="0.35">
      <c r="B61" s="1" t="s">
        <v>25</v>
      </c>
      <c r="C61" s="2">
        <v>3</v>
      </c>
      <c r="D61" s="2">
        <v>7</v>
      </c>
      <c r="E61" s="2">
        <v>212</v>
      </c>
      <c r="F61" s="7" t="s">
        <v>72</v>
      </c>
      <c r="G61" s="1" t="s">
        <v>71</v>
      </c>
      <c r="H61" s="2" t="s">
        <v>73</v>
      </c>
      <c r="I61" s="2" t="s">
        <v>14</v>
      </c>
      <c r="J61" s="2" t="s">
        <v>13</v>
      </c>
      <c r="K61" s="3" t="s">
        <v>15</v>
      </c>
      <c r="L61" s="2">
        <v>10</v>
      </c>
      <c r="M61" s="3" t="s">
        <v>121</v>
      </c>
      <c r="N61" s="2">
        <v>10</v>
      </c>
      <c r="O61" s="1" t="s">
        <v>229</v>
      </c>
      <c r="P61" s="1" t="s">
        <v>517</v>
      </c>
      <c r="Q61" s="2" t="s">
        <v>230</v>
      </c>
      <c r="R61" s="7" t="s">
        <v>231</v>
      </c>
      <c r="S61" s="1" t="s">
        <v>518</v>
      </c>
      <c r="T61" s="5">
        <v>0</v>
      </c>
      <c r="U61" s="5">
        <v>12000000</v>
      </c>
      <c r="V61" s="5">
        <v>0</v>
      </c>
      <c r="W61" s="5">
        <v>0</v>
      </c>
      <c r="X61" s="5">
        <v>0</v>
      </c>
      <c r="Y61" s="5">
        <v>0</v>
      </c>
      <c r="Z61" s="5">
        <v>0</v>
      </c>
      <c r="AA61" s="5">
        <v>0</v>
      </c>
      <c r="AB61" s="5">
        <v>0</v>
      </c>
      <c r="AC61" s="5">
        <v>0</v>
      </c>
      <c r="AD61" s="5">
        <v>0</v>
      </c>
      <c r="AE61" s="5">
        <v>0</v>
      </c>
    </row>
    <row r="62" spans="2:31" ht="58" x14ac:dyDescent="0.35">
      <c r="B62" s="1" t="s">
        <v>25</v>
      </c>
      <c r="C62" s="2">
        <v>3</v>
      </c>
      <c r="D62" s="2">
        <v>7</v>
      </c>
      <c r="E62" s="2">
        <v>212</v>
      </c>
      <c r="F62" s="7" t="s">
        <v>72</v>
      </c>
      <c r="G62" s="1" t="s">
        <v>71</v>
      </c>
      <c r="H62" s="2" t="s">
        <v>73</v>
      </c>
      <c r="I62" s="2" t="s">
        <v>14</v>
      </c>
      <c r="J62" s="2" t="s">
        <v>13</v>
      </c>
      <c r="K62" s="3" t="s">
        <v>15</v>
      </c>
      <c r="L62" s="2">
        <v>10</v>
      </c>
      <c r="M62" s="3" t="s">
        <v>16</v>
      </c>
      <c r="N62" s="2">
        <v>20</v>
      </c>
      <c r="O62" s="1" t="s">
        <v>232</v>
      </c>
      <c r="P62" s="1" t="s">
        <v>519</v>
      </c>
      <c r="Q62" s="2" t="s">
        <v>230</v>
      </c>
      <c r="R62" s="7" t="s">
        <v>231</v>
      </c>
      <c r="S62" s="1" t="s">
        <v>518</v>
      </c>
      <c r="T62" s="5">
        <v>-15000000</v>
      </c>
      <c r="U62" s="5">
        <v>15000000</v>
      </c>
      <c r="V62" s="5">
        <v>0</v>
      </c>
      <c r="W62" s="5">
        <v>0</v>
      </c>
      <c r="X62" s="5">
        <v>0</v>
      </c>
      <c r="Y62" s="5">
        <v>0</v>
      </c>
      <c r="Z62" s="5">
        <v>0</v>
      </c>
      <c r="AA62" s="5">
        <v>0</v>
      </c>
      <c r="AB62" s="5">
        <v>0</v>
      </c>
      <c r="AC62" s="5">
        <v>0</v>
      </c>
      <c r="AD62" s="5">
        <v>0</v>
      </c>
      <c r="AE62" s="5">
        <v>0</v>
      </c>
    </row>
    <row r="63" spans="2:31" ht="72.5" x14ac:dyDescent="0.35">
      <c r="B63" s="1" t="s">
        <v>25</v>
      </c>
      <c r="C63" s="2">
        <v>3</v>
      </c>
      <c r="D63" s="2">
        <v>7</v>
      </c>
      <c r="E63" s="2">
        <v>212</v>
      </c>
      <c r="F63" s="7" t="s">
        <v>72</v>
      </c>
      <c r="G63" s="1" t="s">
        <v>71</v>
      </c>
      <c r="H63" s="2" t="s">
        <v>73</v>
      </c>
      <c r="I63" s="2" t="s">
        <v>14</v>
      </c>
      <c r="J63" s="2" t="s">
        <v>13</v>
      </c>
      <c r="K63" s="3" t="s">
        <v>15</v>
      </c>
      <c r="L63" s="2">
        <v>10</v>
      </c>
      <c r="M63" s="3" t="s">
        <v>16</v>
      </c>
      <c r="N63" s="2">
        <v>20</v>
      </c>
      <c r="O63" s="1" t="s">
        <v>233</v>
      </c>
      <c r="P63" s="1" t="s">
        <v>520</v>
      </c>
      <c r="Q63" s="2" t="s">
        <v>230</v>
      </c>
      <c r="R63" s="7" t="s">
        <v>231</v>
      </c>
      <c r="S63" s="1" t="s">
        <v>518</v>
      </c>
      <c r="T63" s="5">
        <v>15000000</v>
      </c>
      <c r="U63" s="5">
        <v>-12000000</v>
      </c>
      <c r="V63" s="5">
        <v>0</v>
      </c>
      <c r="W63" s="5">
        <v>0</v>
      </c>
      <c r="X63" s="5">
        <v>0</v>
      </c>
      <c r="Y63" s="5">
        <v>0</v>
      </c>
      <c r="Z63" s="5">
        <v>0</v>
      </c>
      <c r="AA63" s="5">
        <v>0</v>
      </c>
      <c r="AB63" s="5">
        <v>0</v>
      </c>
      <c r="AC63" s="5">
        <v>0</v>
      </c>
      <c r="AD63" s="5">
        <v>0</v>
      </c>
      <c r="AE63" s="5">
        <v>0</v>
      </c>
    </row>
    <row r="64" spans="2:31" ht="72.5" x14ac:dyDescent="0.35">
      <c r="B64" s="1" t="s">
        <v>25</v>
      </c>
      <c r="C64" s="2">
        <v>3</v>
      </c>
      <c r="D64" s="2">
        <v>7</v>
      </c>
      <c r="E64" s="2">
        <v>212</v>
      </c>
      <c r="F64" s="7" t="s">
        <v>72</v>
      </c>
      <c r="G64" s="1" t="s">
        <v>71</v>
      </c>
      <c r="H64" s="2" t="s">
        <v>73</v>
      </c>
      <c r="I64" s="2" t="s">
        <v>14</v>
      </c>
      <c r="J64" s="2" t="s">
        <v>17</v>
      </c>
      <c r="K64" s="3" t="s">
        <v>18</v>
      </c>
      <c r="L64" s="2">
        <v>20</v>
      </c>
      <c r="M64" s="3" t="s">
        <v>121</v>
      </c>
      <c r="N64" s="2">
        <v>10</v>
      </c>
      <c r="O64" s="1" t="s">
        <v>234</v>
      </c>
      <c r="P64" s="1" t="s">
        <v>521</v>
      </c>
      <c r="Q64" s="2" t="s">
        <v>235</v>
      </c>
      <c r="R64" s="7" t="s">
        <v>234</v>
      </c>
      <c r="S64" s="1" t="s">
        <v>522</v>
      </c>
      <c r="T64" s="5">
        <v>6596950</v>
      </c>
      <c r="U64" s="5">
        <v>0</v>
      </c>
      <c r="V64" s="5">
        <v>0</v>
      </c>
      <c r="W64" s="5">
        <v>0</v>
      </c>
      <c r="X64" s="5">
        <v>0</v>
      </c>
      <c r="Y64" s="5">
        <v>0</v>
      </c>
      <c r="Z64" s="5">
        <v>0</v>
      </c>
      <c r="AA64" s="5">
        <v>0</v>
      </c>
      <c r="AB64" s="5">
        <v>0</v>
      </c>
      <c r="AC64" s="5">
        <v>0</v>
      </c>
      <c r="AD64" s="5">
        <v>0</v>
      </c>
      <c r="AE64" s="5">
        <v>0</v>
      </c>
    </row>
    <row r="65" spans="2:31" ht="58" x14ac:dyDescent="0.35">
      <c r="B65" s="1" t="s">
        <v>25</v>
      </c>
      <c r="C65" s="2">
        <v>3</v>
      </c>
      <c r="D65" s="2">
        <v>7</v>
      </c>
      <c r="E65" s="2">
        <v>212</v>
      </c>
      <c r="F65" s="7" t="s">
        <v>72</v>
      </c>
      <c r="G65" s="1" t="s">
        <v>71</v>
      </c>
      <c r="H65" s="2" t="s">
        <v>73</v>
      </c>
      <c r="I65" s="2" t="s">
        <v>14</v>
      </c>
      <c r="J65" s="2" t="s">
        <v>17</v>
      </c>
      <c r="K65" s="3" t="s">
        <v>18</v>
      </c>
      <c r="L65" s="2">
        <v>20</v>
      </c>
      <c r="M65" s="3" t="s">
        <v>16</v>
      </c>
      <c r="N65" s="2">
        <v>20</v>
      </c>
      <c r="O65" s="1" t="s">
        <v>236</v>
      </c>
      <c r="P65" s="1" t="s">
        <v>523</v>
      </c>
      <c r="Q65" s="2" t="s">
        <v>237</v>
      </c>
      <c r="R65" s="7" t="s">
        <v>238</v>
      </c>
      <c r="S65" s="1" t="s">
        <v>524</v>
      </c>
      <c r="T65" s="5">
        <v>0</v>
      </c>
      <c r="U65" s="5">
        <v>0</v>
      </c>
      <c r="V65" s="5">
        <v>0</v>
      </c>
      <c r="W65" s="5">
        <v>0</v>
      </c>
      <c r="X65" s="5">
        <v>0</v>
      </c>
      <c r="Y65" s="5">
        <v>0</v>
      </c>
      <c r="Z65" s="5">
        <v>0</v>
      </c>
      <c r="AA65" s="5">
        <v>0</v>
      </c>
      <c r="AB65" s="5">
        <v>0</v>
      </c>
      <c r="AC65" s="5">
        <v>0</v>
      </c>
      <c r="AD65" s="5">
        <v>0</v>
      </c>
      <c r="AE65" s="5">
        <v>0</v>
      </c>
    </row>
    <row r="66" spans="2:31" ht="87" x14ac:dyDescent="0.35">
      <c r="B66" s="1" t="s">
        <v>25</v>
      </c>
      <c r="C66" s="2">
        <v>3</v>
      </c>
      <c r="D66" s="2">
        <v>7</v>
      </c>
      <c r="E66" s="2">
        <v>234</v>
      </c>
      <c r="F66" s="7" t="s">
        <v>75</v>
      </c>
      <c r="G66" s="1" t="s">
        <v>74</v>
      </c>
      <c r="H66" s="2" t="s">
        <v>76</v>
      </c>
      <c r="I66" s="2" t="s">
        <v>14</v>
      </c>
      <c r="J66" s="2" t="s">
        <v>13</v>
      </c>
      <c r="K66" s="3" t="s">
        <v>15</v>
      </c>
      <c r="L66" s="2">
        <v>10</v>
      </c>
      <c r="M66" s="3" t="s">
        <v>121</v>
      </c>
      <c r="N66" s="2">
        <v>10</v>
      </c>
      <c r="O66" s="1" t="s">
        <v>239</v>
      </c>
      <c r="P66" s="1" t="s">
        <v>525</v>
      </c>
      <c r="Q66" s="2" t="s">
        <v>240</v>
      </c>
      <c r="R66" s="7" t="s">
        <v>239</v>
      </c>
      <c r="S66" s="1" t="s">
        <v>526</v>
      </c>
      <c r="T66" s="5">
        <v>0</v>
      </c>
      <c r="U66" s="5">
        <v>0</v>
      </c>
      <c r="V66" s="5">
        <v>5875000</v>
      </c>
      <c r="W66" s="5">
        <v>0</v>
      </c>
      <c r="X66" s="5">
        <v>0</v>
      </c>
      <c r="Y66" s="5">
        <v>0</v>
      </c>
      <c r="Z66" s="5">
        <v>0</v>
      </c>
      <c r="AA66" s="5">
        <v>0</v>
      </c>
      <c r="AB66" s="5">
        <v>0</v>
      </c>
      <c r="AC66" s="5">
        <v>0</v>
      </c>
      <c r="AD66" s="5">
        <v>0</v>
      </c>
      <c r="AE66" s="5">
        <v>0</v>
      </c>
    </row>
    <row r="67" spans="2:31" ht="58" x14ac:dyDescent="0.35">
      <c r="B67" s="1" t="s">
        <v>25</v>
      </c>
      <c r="C67" s="2">
        <v>3</v>
      </c>
      <c r="D67" s="2">
        <v>7</v>
      </c>
      <c r="E67" s="2">
        <v>417</v>
      </c>
      <c r="F67" s="7" t="s">
        <v>78</v>
      </c>
      <c r="G67" s="1" t="s">
        <v>77</v>
      </c>
      <c r="H67" s="2" t="s">
        <v>79</v>
      </c>
      <c r="I67" s="2" t="s">
        <v>14</v>
      </c>
      <c r="J67" s="2" t="s">
        <v>13</v>
      </c>
      <c r="K67" s="3" t="s">
        <v>15</v>
      </c>
      <c r="L67" s="2">
        <v>10</v>
      </c>
      <c r="M67" s="3" t="s">
        <v>16</v>
      </c>
      <c r="N67" s="2">
        <v>20</v>
      </c>
      <c r="O67" s="1" t="s">
        <v>241</v>
      </c>
      <c r="P67" s="1" t="s">
        <v>527</v>
      </c>
      <c r="Q67" s="2" t="s">
        <v>242</v>
      </c>
      <c r="R67" s="7" t="s">
        <v>243</v>
      </c>
      <c r="S67" s="1" t="s">
        <v>528</v>
      </c>
      <c r="T67" s="5">
        <v>5000000</v>
      </c>
      <c r="U67" s="5">
        <v>0</v>
      </c>
      <c r="V67" s="5">
        <v>0</v>
      </c>
      <c r="W67" s="5">
        <v>0</v>
      </c>
      <c r="X67" s="5">
        <v>0</v>
      </c>
      <c r="Y67" s="5">
        <v>0</v>
      </c>
      <c r="Z67" s="5">
        <v>0</v>
      </c>
      <c r="AA67" s="5">
        <v>0</v>
      </c>
      <c r="AB67" s="5">
        <v>0</v>
      </c>
      <c r="AC67" s="5">
        <v>0</v>
      </c>
      <c r="AD67" s="5">
        <v>0</v>
      </c>
      <c r="AE67" s="5">
        <v>0</v>
      </c>
    </row>
    <row r="68" spans="2:31" ht="87" x14ac:dyDescent="0.35">
      <c r="B68" s="1" t="s">
        <v>25</v>
      </c>
      <c r="C68" s="2">
        <v>3</v>
      </c>
      <c r="D68" s="2">
        <v>7</v>
      </c>
      <c r="E68" s="2">
        <v>146</v>
      </c>
      <c r="F68" s="7" t="s">
        <v>81</v>
      </c>
      <c r="G68" s="1" t="s">
        <v>80</v>
      </c>
      <c r="H68" s="2" t="s">
        <v>82</v>
      </c>
      <c r="I68" s="2" t="s">
        <v>14</v>
      </c>
      <c r="J68" s="2" t="s">
        <v>17</v>
      </c>
      <c r="K68" s="3" t="s">
        <v>18</v>
      </c>
      <c r="L68" s="2">
        <v>20</v>
      </c>
      <c r="M68" s="3" t="s">
        <v>121</v>
      </c>
      <c r="N68" s="2">
        <v>10</v>
      </c>
      <c r="O68" s="1" t="s">
        <v>244</v>
      </c>
      <c r="P68" s="1" t="s">
        <v>529</v>
      </c>
      <c r="Q68" s="2" t="s">
        <v>245</v>
      </c>
      <c r="R68" s="7" t="s">
        <v>246</v>
      </c>
      <c r="S68" s="1" t="s">
        <v>530</v>
      </c>
      <c r="T68" s="5">
        <v>0</v>
      </c>
      <c r="U68" s="5">
        <v>0</v>
      </c>
      <c r="V68" s="5">
        <v>0</v>
      </c>
      <c r="W68" s="5">
        <v>0</v>
      </c>
      <c r="X68" s="5">
        <v>0</v>
      </c>
      <c r="Y68" s="5">
        <v>0</v>
      </c>
      <c r="Z68" s="5">
        <v>0</v>
      </c>
      <c r="AA68" s="5">
        <v>0</v>
      </c>
      <c r="AB68" s="5">
        <v>6300000</v>
      </c>
      <c r="AC68" s="5">
        <v>0</v>
      </c>
      <c r="AD68" s="5">
        <v>0</v>
      </c>
      <c r="AE68" s="5">
        <v>0</v>
      </c>
    </row>
    <row r="69" spans="2:31" ht="58" x14ac:dyDescent="0.35">
      <c r="B69" s="1" t="s">
        <v>25</v>
      </c>
      <c r="C69" s="2">
        <v>3</v>
      </c>
      <c r="D69" s="2">
        <v>7</v>
      </c>
      <c r="E69" s="2">
        <v>948</v>
      </c>
      <c r="F69" s="7" t="s">
        <v>84</v>
      </c>
      <c r="G69" s="1" t="s">
        <v>83</v>
      </c>
      <c r="H69" s="2" t="s">
        <v>85</v>
      </c>
      <c r="I69" s="2" t="s">
        <v>14</v>
      </c>
      <c r="J69" s="2" t="s">
        <v>17</v>
      </c>
      <c r="K69" s="3" t="s">
        <v>18</v>
      </c>
      <c r="L69" s="2">
        <v>20</v>
      </c>
      <c r="M69" s="3" t="s">
        <v>16</v>
      </c>
      <c r="N69" s="2">
        <v>20</v>
      </c>
      <c r="O69" s="1" t="s">
        <v>247</v>
      </c>
      <c r="P69" s="1" t="s">
        <v>531</v>
      </c>
      <c r="Q69" s="2" t="s">
        <v>248</v>
      </c>
      <c r="R69" s="7" t="s">
        <v>249</v>
      </c>
      <c r="S69" s="1" t="s">
        <v>532</v>
      </c>
      <c r="T69" s="5">
        <v>0</v>
      </c>
      <c r="U69" s="5">
        <v>0</v>
      </c>
      <c r="V69" s="5">
        <v>0</v>
      </c>
      <c r="W69" s="5">
        <v>0</v>
      </c>
      <c r="X69" s="5">
        <v>0</v>
      </c>
      <c r="Y69" s="5">
        <v>0</v>
      </c>
      <c r="Z69" s="5">
        <v>0</v>
      </c>
      <c r="AA69" s="5">
        <v>0</v>
      </c>
      <c r="AB69" s="5">
        <v>0</v>
      </c>
      <c r="AC69" s="5">
        <v>0</v>
      </c>
      <c r="AD69" s="5">
        <v>0</v>
      </c>
      <c r="AE69" s="5">
        <v>0</v>
      </c>
    </row>
    <row r="70" spans="2:31" ht="145" x14ac:dyDescent="0.35">
      <c r="B70" s="1" t="s">
        <v>86</v>
      </c>
      <c r="C70" s="2">
        <v>5</v>
      </c>
      <c r="D70" s="2">
        <v>9</v>
      </c>
      <c r="E70" s="2">
        <v>720</v>
      </c>
      <c r="F70" s="7" t="s">
        <v>88</v>
      </c>
      <c r="G70" s="1" t="s">
        <v>87</v>
      </c>
      <c r="H70" s="2" t="s">
        <v>89</v>
      </c>
      <c r="I70" s="2" t="s">
        <v>14</v>
      </c>
      <c r="J70" s="2" t="s">
        <v>13</v>
      </c>
      <c r="K70" s="3" t="s">
        <v>15</v>
      </c>
      <c r="L70" s="2">
        <v>10</v>
      </c>
      <c r="M70" s="3" t="s">
        <v>121</v>
      </c>
      <c r="N70" s="2">
        <v>10</v>
      </c>
      <c r="O70" s="1" t="s">
        <v>250</v>
      </c>
      <c r="P70" s="1" t="s">
        <v>533</v>
      </c>
      <c r="Q70" s="2" t="s">
        <v>251</v>
      </c>
      <c r="R70" s="7" t="s">
        <v>250</v>
      </c>
      <c r="S70" s="1" t="s">
        <v>534</v>
      </c>
      <c r="T70" s="5">
        <v>0</v>
      </c>
      <c r="U70" s="5">
        <v>24340860</v>
      </c>
      <c r="V70" s="5">
        <v>0</v>
      </c>
      <c r="W70" s="5">
        <v>0</v>
      </c>
      <c r="X70" s="5">
        <v>0</v>
      </c>
      <c r="Y70" s="5">
        <v>0</v>
      </c>
      <c r="Z70" s="5">
        <v>0</v>
      </c>
      <c r="AA70" s="5">
        <v>0</v>
      </c>
      <c r="AB70" s="5">
        <v>0</v>
      </c>
      <c r="AC70" s="5">
        <v>0</v>
      </c>
      <c r="AD70" s="5">
        <v>0</v>
      </c>
      <c r="AE70" s="5">
        <v>0</v>
      </c>
    </row>
    <row r="71" spans="2:31" ht="203" x14ac:dyDescent="0.35">
      <c r="B71" s="1" t="s">
        <v>86</v>
      </c>
      <c r="C71" s="2">
        <v>5</v>
      </c>
      <c r="D71" s="2">
        <v>9</v>
      </c>
      <c r="E71" s="2">
        <v>720</v>
      </c>
      <c r="F71" s="7" t="s">
        <v>88</v>
      </c>
      <c r="G71" s="1" t="s">
        <v>87</v>
      </c>
      <c r="H71" s="2" t="s">
        <v>89</v>
      </c>
      <c r="I71" s="2" t="s">
        <v>14</v>
      </c>
      <c r="J71" s="2" t="s">
        <v>13</v>
      </c>
      <c r="K71" s="3" t="s">
        <v>15</v>
      </c>
      <c r="L71" s="2">
        <v>10</v>
      </c>
      <c r="M71" s="3" t="s">
        <v>121</v>
      </c>
      <c r="N71" s="2">
        <v>10</v>
      </c>
      <c r="O71" s="1" t="s">
        <v>252</v>
      </c>
      <c r="P71" s="1" t="s">
        <v>535</v>
      </c>
      <c r="Q71" s="2" t="s">
        <v>253</v>
      </c>
      <c r="R71" s="7" t="s">
        <v>252</v>
      </c>
      <c r="S71" s="1" t="s">
        <v>536</v>
      </c>
      <c r="T71" s="5">
        <v>35000000</v>
      </c>
      <c r="U71" s="5">
        <v>0</v>
      </c>
      <c r="V71" s="5">
        <v>0</v>
      </c>
      <c r="W71" s="5">
        <v>0</v>
      </c>
      <c r="X71" s="5">
        <v>0</v>
      </c>
      <c r="Y71" s="5">
        <v>0</v>
      </c>
      <c r="Z71" s="5">
        <v>0</v>
      </c>
      <c r="AA71" s="5">
        <v>0</v>
      </c>
      <c r="AB71" s="5">
        <v>0</v>
      </c>
      <c r="AC71" s="5">
        <v>0</v>
      </c>
      <c r="AD71" s="5">
        <v>0</v>
      </c>
      <c r="AE71" s="5">
        <v>0</v>
      </c>
    </row>
    <row r="72" spans="2:31" ht="72.5" x14ac:dyDescent="0.35">
      <c r="B72" s="1" t="s">
        <v>86</v>
      </c>
      <c r="C72" s="2">
        <v>5</v>
      </c>
      <c r="D72" s="2">
        <v>9</v>
      </c>
      <c r="E72" s="2">
        <v>720</v>
      </c>
      <c r="F72" s="7" t="s">
        <v>88</v>
      </c>
      <c r="G72" s="1" t="s">
        <v>87</v>
      </c>
      <c r="H72" s="2" t="s">
        <v>89</v>
      </c>
      <c r="I72" s="2" t="s">
        <v>14</v>
      </c>
      <c r="J72" s="2" t="s">
        <v>13</v>
      </c>
      <c r="K72" s="3" t="s">
        <v>15</v>
      </c>
      <c r="L72" s="2">
        <v>10</v>
      </c>
      <c r="M72" s="3" t="s">
        <v>16</v>
      </c>
      <c r="N72" s="2">
        <v>20</v>
      </c>
      <c r="O72" s="1" t="s">
        <v>254</v>
      </c>
      <c r="P72" s="1" t="s">
        <v>537</v>
      </c>
      <c r="Q72" s="2" t="s">
        <v>253</v>
      </c>
      <c r="R72" s="7" t="s">
        <v>252</v>
      </c>
      <c r="S72" s="1" t="s">
        <v>536</v>
      </c>
      <c r="T72" s="5">
        <v>-20000000</v>
      </c>
      <c r="U72" s="5">
        <v>20000000</v>
      </c>
      <c r="V72" s="5">
        <v>0</v>
      </c>
      <c r="W72" s="5">
        <v>0</v>
      </c>
      <c r="X72" s="5">
        <v>0</v>
      </c>
      <c r="Y72" s="5">
        <v>0</v>
      </c>
      <c r="Z72" s="5">
        <v>0</v>
      </c>
      <c r="AA72" s="5">
        <v>0</v>
      </c>
      <c r="AB72" s="5">
        <v>0</v>
      </c>
      <c r="AC72" s="5">
        <v>0</v>
      </c>
      <c r="AD72" s="5">
        <v>0</v>
      </c>
      <c r="AE72" s="5">
        <v>0</v>
      </c>
    </row>
    <row r="73" spans="2:31" ht="87" x14ac:dyDescent="0.35">
      <c r="B73" s="1" t="s">
        <v>86</v>
      </c>
      <c r="C73" s="2">
        <v>5</v>
      </c>
      <c r="D73" s="2">
        <v>9</v>
      </c>
      <c r="E73" s="2">
        <v>720</v>
      </c>
      <c r="F73" s="7" t="s">
        <v>88</v>
      </c>
      <c r="G73" s="1" t="s">
        <v>87</v>
      </c>
      <c r="H73" s="2" t="s">
        <v>89</v>
      </c>
      <c r="I73" s="2" t="s">
        <v>14</v>
      </c>
      <c r="J73" s="2" t="s">
        <v>13</v>
      </c>
      <c r="K73" s="3" t="s">
        <v>15</v>
      </c>
      <c r="L73" s="2">
        <v>10</v>
      </c>
      <c r="M73" s="3" t="s">
        <v>16</v>
      </c>
      <c r="N73" s="2">
        <v>20</v>
      </c>
      <c r="O73" s="1" t="s">
        <v>255</v>
      </c>
      <c r="P73" s="1" t="s">
        <v>538</v>
      </c>
      <c r="Q73" s="2" t="s">
        <v>253</v>
      </c>
      <c r="R73" s="7" t="s">
        <v>252</v>
      </c>
      <c r="S73" s="1" t="s">
        <v>536</v>
      </c>
      <c r="T73" s="5">
        <v>-15000000</v>
      </c>
      <c r="U73" s="5">
        <v>0</v>
      </c>
      <c r="V73" s="5">
        <v>0</v>
      </c>
      <c r="W73" s="5">
        <v>0</v>
      </c>
      <c r="X73" s="5">
        <v>0</v>
      </c>
      <c r="Y73" s="5">
        <v>0</v>
      </c>
      <c r="Z73" s="5">
        <v>0</v>
      </c>
      <c r="AA73" s="5">
        <v>0</v>
      </c>
      <c r="AB73" s="5">
        <v>0</v>
      </c>
      <c r="AC73" s="5">
        <v>0</v>
      </c>
      <c r="AD73" s="5">
        <v>0</v>
      </c>
      <c r="AE73" s="5">
        <v>0</v>
      </c>
    </row>
    <row r="74" spans="2:31" ht="87" x14ac:dyDescent="0.35">
      <c r="B74" s="1" t="s">
        <v>86</v>
      </c>
      <c r="C74" s="2">
        <v>5</v>
      </c>
      <c r="D74" s="2">
        <v>9</v>
      </c>
      <c r="E74" s="2">
        <v>720</v>
      </c>
      <c r="F74" s="7" t="s">
        <v>88</v>
      </c>
      <c r="G74" s="1" t="s">
        <v>87</v>
      </c>
      <c r="H74" s="2" t="s">
        <v>89</v>
      </c>
      <c r="I74" s="2" t="s">
        <v>14</v>
      </c>
      <c r="J74" s="2" t="s">
        <v>17</v>
      </c>
      <c r="K74" s="3" t="s">
        <v>18</v>
      </c>
      <c r="L74" s="2">
        <v>20</v>
      </c>
      <c r="M74" s="3" t="s">
        <v>121</v>
      </c>
      <c r="N74" s="2">
        <v>10</v>
      </c>
      <c r="O74" s="1" t="s">
        <v>252</v>
      </c>
      <c r="P74" s="1" t="s">
        <v>539</v>
      </c>
      <c r="Q74" s="2" t="s">
        <v>253</v>
      </c>
      <c r="R74" s="7" t="s">
        <v>252</v>
      </c>
      <c r="S74" s="1" t="s">
        <v>536</v>
      </c>
      <c r="T74" s="5">
        <v>52093205</v>
      </c>
      <c r="U74" s="5">
        <v>0</v>
      </c>
      <c r="V74" s="5">
        <v>0</v>
      </c>
      <c r="W74" s="5">
        <v>0</v>
      </c>
      <c r="X74" s="5">
        <v>0</v>
      </c>
      <c r="Y74" s="5">
        <v>0</v>
      </c>
      <c r="Z74" s="5">
        <v>0</v>
      </c>
      <c r="AA74" s="5">
        <v>0</v>
      </c>
      <c r="AB74" s="5">
        <v>0</v>
      </c>
      <c r="AC74" s="5">
        <v>0</v>
      </c>
      <c r="AD74" s="5">
        <v>0</v>
      </c>
      <c r="AE74" s="5">
        <v>0</v>
      </c>
    </row>
    <row r="75" spans="2:31" ht="116" x14ac:dyDescent="0.35">
      <c r="B75" s="1" t="s">
        <v>86</v>
      </c>
      <c r="C75" s="2">
        <v>5</v>
      </c>
      <c r="D75" s="2">
        <v>9</v>
      </c>
      <c r="E75" s="2">
        <v>720</v>
      </c>
      <c r="F75" s="7" t="s">
        <v>88</v>
      </c>
      <c r="G75" s="1" t="s">
        <v>87</v>
      </c>
      <c r="H75" s="2" t="s">
        <v>89</v>
      </c>
      <c r="I75" s="2" t="s">
        <v>14</v>
      </c>
      <c r="J75" s="2" t="s">
        <v>17</v>
      </c>
      <c r="K75" s="3" t="s">
        <v>18</v>
      </c>
      <c r="L75" s="2">
        <v>20</v>
      </c>
      <c r="M75" s="3" t="s">
        <v>16</v>
      </c>
      <c r="N75" s="2">
        <v>20</v>
      </c>
      <c r="O75" s="1" t="s">
        <v>256</v>
      </c>
      <c r="P75" s="1" t="s">
        <v>540</v>
      </c>
      <c r="Q75" s="2" t="s">
        <v>253</v>
      </c>
      <c r="R75" s="7" t="s">
        <v>252</v>
      </c>
      <c r="S75" s="1" t="s">
        <v>536</v>
      </c>
      <c r="T75" s="5">
        <v>-19793205</v>
      </c>
      <c r="U75" s="5">
        <v>0</v>
      </c>
      <c r="V75" s="5">
        <v>0</v>
      </c>
      <c r="W75" s="5">
        <v>0</v>
      </c>
      <c r="X75" s="5">
        <v>0</v>
      </c>
      <c r="Y75" s="5">
        <v>0</v>
      </c>
      <c r="Z75" s="5">
        <v>0</v>
      </c>
      <c r="AA75" s="5">
        <v>0</v>
      </c>
      <c r="AB75" s="5">
        <v>0</v>
      </c>
      <c r="AC75" s="5">
        <v>0</v>
      </c>
      <c r="AD75" s="5">
        <v>0</v>
      </c>
      <c r="AE75" s="5">
        <v>0</v>
      </c>
    </row>
    <row r="76" spans="2:31" ht="87" x14ac:dyDescent="0.35">
      <c r="B76" s="1" t="s">
        <v>90</v>
      </c>
      <c r="C76" s="2">
        <v>15</v>
      </c>
      <c r="D76" s="2">
        <v>11</v>
      </c>
      <c r="E76" s="2">
        <v>199</v>
      </c>
      <c r="F76" s="7" t="s">
        <v>92</v>
      </c>
      <c r="G76" s="1" t="s">
        <v>91</v>
      </c>
      <c r="H76" s="2" t="s">
        <v>93</v>
      </c>
      <c r="I76" s="2" t="s">
        <v>14</v>
      </c>
      <c r="J76" s="2" t="s">
        <v>13</v>
      </c>
      <c r="K76" s="3" t="s">
        <v>15</v>
      </c>
      <c r="L76" s="2">
        <v>10</v>
      </c>
      <c r="M76" s="3" t="s">
        <v>121</v>
      </c>
      <c r="N76" s="2">
        <v>10</v>
      </c>
      <c r="O76" s="1" t="s">
        <v>257</v>
      </c>
      <c r="P76" s="1" t="s">
        <v>541</v>
      </c>
      <c r="Q76" s="2"/>
      <c r="R76" s="7"/>
      <c r="S76" s="1" t="s">
        <v>433</v>
      </c>
      <c r="T76" s="5">
        <v>0</v>
      </c>
      <c r="U76" s="5">
        <v>0</v>
      </c>
      <c r="V76" s="5">
        <v>0</v>
      </c>
      <c r="W76" s="5">
        <v>0</v>
      </c>
      <c r="X76" s="5">
        <v>0</v>
      </c>
      <c r="Y76" s="5">
        <v>0</v>
      </c>
      <c r="Z76" s="5">
        <v>0</v>
      </c>
      <c r="AA76" s="5">
        <v>0</v>
      </c>
      <c r="AB76" s="5">
        <v>0</v>
      </c>
      <c r="AC76" s="5">
        <v>0</v>
      </c>
      <c r="AD76" s="5">
        <v>0</v>
      </c>
      <c r="AE76" s="5">
        <v>0</v>
      </c>
    </row>
    <row r="77" spans="2:31" ht="72.5" x14ac:dyDescent="0.35">
      <c r="B77" s="1" t="s">
        <v>90</v>
      </c>
      <c r="C77" s="2">
        <v>15</v>
      </c>
      <c r="D77" s="2">
        <v>11</v>
      </c>
      <c r="E77" s="2">
        <v>199</v>
      </c>
      <c r="F77" s="7" t="s">
        <v>92</v>
      </c>
      <c r="G77" s="1" t="s">
        <v>91</v>
      </c>
      <c r="H77" s="2" t="s">
        <v>93</v>
      </c>
      <c r="I77" s="2" t="s">
        <v>14</v>
      </c>
      <c r="J77" s="2" t="s">
        <v>13</v>
      </c>
      <c r="K77" s="3" t="s">
        <v>15</v>
      </c>
      <c r="L77" s="2">
        <v>10</v>
      </c>
      <c r="M77" s="3" t="s">
        <v>121</v>
      </c>
      <c r="N77" s="2">
        <v>10</v>
      </c>
      <c r="O77" s="1" t="s">
        <v>258</v>
      </c>
      <c r="P77" s="1" t="s">
        <v>542</v>
      </c>
      <c r="Q77" s="2" t="s">
        <v>259</v>
      </c>
      <c r="R77" s="7" t="s">
        <v>260</v>
      </c>
      <c r="S77" s="1" t="s">
        <v>543</v>
      </c>
      <c r="T77" s="5">
        <v>0</v>
      </c>
      <c r="U77" s="5">
        <v>0</v>
      </c>
      <c r="V77" s="5">
        <v>2660000</v>
      </c>
      <c r="W77" s="5">
        <v>0</v>
      </c>
      <c r="X77" s="5">
        <v>0</v>
      </c>
      <c r="Y77" s="5">
        <v>0</v>
      </c>
      <c r="Z77" s="5">
        <v>0</v>
      </c>
      <c r="AA77" s="5">
        <v>0</v>
      </c>
      <c r="AB77" s="5">
        <v>0</v>
      </c>
      <c r="AC77" s="5">
        <v>0</v>
      </c>
      <c r="AD77" s="5">
        <v>0</v>
      </c>
      <c r="AE77" s="5">
        <v>0</v>
      </c>
    </row>
    <row r="78" spans="2:31" ht="72.5" x14ac:dyDescent="0.35">
      <c r="B78" s="1" t="s">
        <v>90</v>
      </c>
      <c r="C78" s="2">
        <v>15</v>
      </c>
      <c r="D78" s="2">
        <v>11</v>
      </c>
      <c r="E78" s="2">
        <v>199</v>
      </c>
      <c r="F78" s="7" t="s">
        <v>92</v>
      </c>
      <c r="G78" s="1" t="s">
        <v>91</v>
      </c>
      <c r="H78" s="2" t="s">
        <v>93</v>
      </c>
      <c r="I78" s="2" t="s">
        <v>14</v>
      </c>
      <c r="J78" s="2" t="s">
        <v>13</v>
      </c>
      <c r="K78" s="3" t="s">
        <v>15</v>
      </c>
      <c r="L78" s="2">
        <v>10</v>
      </c>
      <c r="M78" s="3" t="s">
        <v>121</v>
      </c>
      <c r="N78" s="2">
        <v>10</v>
      </c>
      <c r="O78" s="1" t="s">
        <v>261</v>
      </c>
      <c r="P78" s="1" t="s">
        <v>544</v>
      </c>
      <c r="Q78" s="2" t="s">
        <v>262</v>
      </c>
      <c r="R78" s="7" t="s">
        <v>263</v>
      </c>
      <c r="S78" s="1" t="s">
        <v>545</v>
      </c>
      <c r="T78" s="5">
        <v>0</v>
      </c>
      <c r="U78" s="5">
        <v>3000000</v>
      </c>
      <c r="V78" s="5">
        <v>0</v>
      </c>
      <c r="W78" s="5">
        <v>0</v>
      </c>
      <c r="X78" s="5">
        <v>0</v>
      </c>
      <c r="Y78" s="5">
        <v>0</v>
      </c>
      <c r="Z78" s="5">
        <v>0</v>
      </c>
      <c r="AA78" s="5">
        <v>0</v>
      </c>
      <c r="AB78" s="5">
        <v>0</v>
      </c>
      <c r="AC78" s="5">
        <v>0</v>
      </c>
      <c r="AD78" s="5">
        <v>0</v>
      </c>
      <c r="AE78" s="5">
        <v>0</v>
      </c>
    </row>
    <row r="79" spans="2:31" ht="72.5" x14ac:dyDescent="0.35">
      <c r="B79" s="1" t="s">
        <v>90</v>
      </c>
      <c r="C79" s="2">
        <v>15</v>
      </c>
      <c r="D79" s="2">
        <v>11</v>
      </c>
      <c r="E79" s="2">
        <v>199</v>
      </c>
      <c r="F79" s="7" t="s">
        <v>92</v>
      </c>
      <c r="G79" s="1" t="s">
        <v>91</v>
      </c>
      <c r="H79" s="2" t="s">
        <v>93</v>
      </c>
      <c r="I79" s="2" t="s">
        <v>14</v>
      </c>
      <c r="J79" s="2" t="s">
        <v>13</v>
      </c>
      <c r="K79" s="3" t="s">
        <v>15</v>
      </c>
      <c r="L79" s="2">
        <v>10</v>
      </c>
      <c r="M79" s="3" t="s">
        <v>121</v>
      </c>
      <c r="N79" s="2">
        <v>10</v>
      </c>
      <c r="O79" s="1" t="s">
        <v>264</v>
      </c>
      <c r="P79" s="1" t="s">
        <v>546</v>
      </c>
      <c r="Q79" s="2" t="s">
        <v>265</v>
      </c>
      <c r="R79" s="7" t="s">
        <v>264</v>
      </c>
      <c r="S79" s="1" t="s">
        <v>547</v>
      </c>
      <c r="T79" s="5">
        <v>0</v>
      </c>
      <c r="U79" s="5">
        <v>1600000</v>
      </c>
      <c r="V79" s="5">
        <v>0</v>
      </c>
      <c r="W79" s="5">
        <v>0</v>
      </c>
      <c r="X79" s="5">
        <v>0</v>
      </c>
      <c r="Y79" s="5">
        <v>0</v>
      </c>
      <c r="Z79" s="5">
        <v>0</v>
      </c>
      <c r="AA79" s="5">
        <v>0</v>
      </c>
      <c r="AB79" s="5">
        <v>0</v>
      </c>
      <c r="AC79" s="5">
        <v>0</v>
      </c>
      <c r="AD79" s="5">
        <v>0</v>
      </c>
      <c r="AE79" s="5">
        <v>0</v>
      </c>
    </row>
    <row r="80" spans="2:31" ht="101.5" x14ac:dyDescent="0.35">
      <c r="B80" s="1" t="s">
        <v>90</v>
      </c>
      <c r="C80" s="2">
        <v>15</v>
      </c>
      <c r="D80" s="2">
        <v>11</v>
      </c>
      <c r="E80" s="2">
        <v>199</v>
      </c>
      <c r="F80" s="7" t="s">
        <v>92</v>
      </c>
      <c r="G80" s="1" t="s">
        <v>91</v>
      </c>
      <c r="H80" s="2" t="s">
        <v>93</v>
      </c>
      <c r="I80" s="2" t="s">
        <v>14</v>
      </c>
      <c r="J80" s="2" t="s">
        <v>13</v>
      </c>
      <c r="K80" s="3" t="s">
        <v>15</v>
      </c>
      <c r="L80" s="2">
        <v>10</v>
      </c>
      <c r="M80" s="3" t="s">
        <v>121</v>
      </c>
      <c r="N80" s="2">
        <v>10</v>
      </c>
      <c r="O80" s="1" t="s">
        <v>266</v>
      </c>
      <c r="P80" s="1" t="s">
        <v>548</v>
      </c>
      <c r="Q80" s="2" t="s">
        <v>267</v>
      </c>
      <c r="R80" s="7" t="s">
        <v>266</v>
      </c>
      <c r="S80" s="1" t="s">
        <v>549</v>
      </c>
      <c r="T80" s="5">
        <v>0</v>
      </c>
      <c r="U80" s="5">
        <v>3500000</v>
      </c>
      <c r="V80" s="5">
        <v>0</v>
      </c>
      <c r="W80" s="5">
        <v>0</v>
      </c>
      <c r="X80" s="5">
        <v>0</v>
      </c>
      <c r="Y80" s="5">
        <v>0</v>
      </c>
      <c r="Z80" s="5">
        <v>0</v>
      </c>
      <c r="AA80" s="5">
        <v>0</v>
      </c>
      <c r="AB80" s="5">
        <v>0</v>
      </c>
      <c r="AC80" s="5">
        <v>0</v>
      </c>
      <c r="AD80" s="5">
        <v>0</v>
      </c>
      <c r="AE80" s="5">
        <v>0</v>
      </c>
    </row>
    <row r="81" spans="2:31" ht="29" x14ac:dyDescent="0.35">
      <c r="B81" s="1" t="s">
        <v>90</v>
      </c>
      <c r="C81" s="2">
        <v>15</v>
      </c>
      <c r="D81" s="2">
        <v>11</v>
      </c>
      <c r="E81" s="2">
        <v>199</v>
      </c>
      <c r="F81" s="7" t="s">
        <v>92</v>
      </c>
      <c r="G81" s="1" t="s">
        <v>91</v>
      </c>
      <c r="H81" s="2" t="s">
        <v>93</v>
      </c>
      <c r="I81" s="2" t="s">
        <v>14</v>
      </c>
      <c r="J81" s="2" t="s">
        <v>13</v>
      </c>
      <c r="K81" s="3" t="s">
        <v>15</v>
      </c>
      <c r="L81" s="2">
        <v>10</v>
      </c>
      <c r="M81" s="3" t="s">
        <v>16</v>
      </c>
      <c r="N81" s="2">
        <v>20</v>
      </c>
      <c r="O81" s="1" t="s">
        <v>268</v>
      </c>
      <c r="P81" s="1" t="s">
        <v>550</v>
      </c>
      <c r="Q81" s="2" t="s">
        <v>259</v>
      </c>
      <c r="R81" s="7" t="s">
        <v>260</v>
      </c>
      <c r="S81" s="1" t="s">
        <v>543</v>
      </c>
      <c r="T81" s="5">
        <v>0</v>
      </c>
      <c r="U81" s="5">
        <v>0</v>
      </c>
      <c r="V81" s="5">
        <v>0</v>
      </c>
      <c r="W81" s="5">
        <v>0</v>
      </c>
      <c r="X81" s="5">
        <v>0</v>
      </c>
      <c r="Y81" s="5">
        <v>0</v>
      </c>
      <c r="Z81" s="5">
        <v>0</v>
      </c>
      <c r="AA81" s="5">
        <v>0</v>
      </c>
      <c r="AB81" s="5">
        <v>0</v>
      </c>
      <c r="AC81" s="5">
        <v>0</v>
      </c>
      <c r="AD81" s="5">
        <v>0</v>
      </c>
      <c r="AE81" s="5">
        <v>0</v>
      </c>
    </row>
    <row r="82" spans="2:31" ht="261" x14ac:dyDescent="0.35">
      <c r="B82" s="1" t="s">
        <v>90</v>
      </c>
      <c r="C82" s="2">
        <v>15</v>
      </c>
      <c r="D82" s="2">
        <v>11</v>
      </c>
      <c r="E82" s="2">
        <v>199</v>
      </c>
      <c r="F82" s="7" t="s">
        <v>92</v>
      </c>
      <c r="G82" s="1" t="s">
        <v>91</v>
      </c>
      <c r="H82" s="2" t="s">
        <v>93</v>
      </c>
      <c r="I82" s="2" t="s">
        <v>14</v>
      </c>
      <c r="J82" s="2" t="s">
        <v>13</v>
      </c>
      <c r="K82" s="3" t="s">
        <v>15</v>
      </c>
      <c r="L82" s="2">
        <v>10</v>
      </c>
      <c r="M82" s="3" t="s">
        <v>16</v>
      </c>
      <c r="N82" s="2">
        <v>20</v>
      </c>
      <c r="O82" s="1" t="s">
        <v>269</v>
      </c>
      <c r="P82" s="1" t="s">
        <v>551</v>
      </c>
      <c r="Q82" s="2" t="s">
        <v>270</v>
      </c>
      <c r="R82" s="7" t="s">
        <v>271</v>
      </c>
      <c r="S82" s="1" t="s">
        <v>552</v>
      </c>
      <c r="T82" s="5">
        <v>0</v>
      </c>
      <c r="U82" s="5">
        <v>0</v>
      </c>
      <c r="V82" s="5">
        <v>18291050</v>
      </c>
      <c r="W82" s="5">
        <v>0</v>
      </c>
      <c r="X82" s="5">
        <v>0</v>
      </c>
      <c r="Y82" s="5">
        <v>0</v>
      </c>
      <c r="Z82" s="5">
        <v>0</v>
      </c>
      <c r="AA82" s="5">
        <v>0</v>
      </c>
      <c r="AB82" s="5">
        <v>16100000</v>
      </c>
      <c r="AC82" s="5">
        <v>0</v>
      </c>
      <c r="AD82" s="5">
        <v>0</v>
      </c>
      <c r="AE82" s="5">
        <v>0</v>
      </c>
    </row>
    <row r="83" spans="2:31" ht="43.5" x14ac:dyDescent="0.35">
      <c r="B83" s="1" t="s">
        <v>90</v>
      </c>
      <c r="C83" s="2">
        <v>15</v>
      </c>
      <c r="D83" s="2">
        <v>11</v>
      </c>
      <c r="E83" s="2">
        <v>199</v>
      </c>
      <c r="F83" s="7" t="s">
        <v>92</v>
      </c>
      <c r="G83" s="1" t="s">
        <v>91</v>
      </c>
      <c r="H83" s="2" t="s">
        <v>93</v>
      </c>
      <c r="I83" s="2" t="s">
        <v>14</v>
      </c>
      <c r="J83" s="2" t="s">
        <v>13</v>
      </c>
      <c r="K83" s="3" t="s">
        <v>15</v>
      </c>
      <c r="L83" s="2">
        <v>10</v>
      </c>
      <c r="M83" s="3" t="s">
        <v>16</v>
      </c>
      <c r="N83" s="2">
        <v>20</v>
      </c>
      <c r="O83" s="1" t="s">
        <v>272</v>
      </c>
      <c r="P83" s="1" t="s">
        <v>553</v>
      </c>
      <c r="Q83" s="2" t="s">
        <v>262</v>
      </c>
      <c r="R83" s="7" t="s">
        <v>263</v>
      </c>
      <c r="S83" s="1" t="s">
        <v>545</v>
      </c>
      <c r="T83" s="5">
        <v>-3000000</v>
      </c>
      <c r="U83" s="5">
        <v>3000000</v>
      </c>
      <c r="V83" s="5">
        <v>0</v>
      </c>
      <c r="W83" s="5">
        <v>0</v>
      </c>
      <c r="X83" s="5">
        <v>0</v>
      </c>
      <c r="Y83" s="5">
        <v>0</v>
      </c>
      <c r="Z83" s="5">
        <v>0</v>
      </c>
      <c r="AA83" s="5">
        <v>0</v>
      </c>
      <c r="AB83" s="5">
        <v>0</v>
      </c>
      <c r="AC83" s="5">
        <v>0</v>
      </c>
      <c r="AD83" s="5">
        <v>0</v>
      </c>
      <c r="AE83" s="5">
        <v>0</v>
      </c>
    </row>
    <row r="84" spans="2:31" ht="87" x14ac:dyDescent="0.35">
      <c r="B84" s="1" t="s">
        <v>90</v>
      </c>
      <c r="C84" s="2">
        <v>15</v>
      </c>
      <c r="D84" s="2">
        <v>11</v>
      </c>
      <c r="E84" s="2">
        <v>199</v>
      </c>
      <c r="F84" s="7" t="s">
        <v>92</v>
      </c>
      <c r="G84" s="1" t="s">
        <v>91</v>
      </c>
      <c r="H84" s="2" t="s">
        <v>93</v>
      </c>
      <c r="I84" s="2" t="s">
        <v>14</v>
      </c>
      <c r="J84" s="2" t="s">
        <v>13</v>
      </c>
      <c r="K84" s="3" t="s">
        <v>15</v>
      </c>
      <c r="L84" s="2">
        <v>10</v>
      </c>
      <c r="M84" s="3" t="s">
        <v>16</v>
      </c>
      <c r="N84" s="2">
        <v>20</v>
      </c>
      <c r="O84" s="1" t="s">
        <v>273</v>
      </c>
      <c r="P84" s="1" t="s">
        <v>554</v>
      </c>
      <c r="Q84" s="2" t="s">
        <v>262</v>
      </c>
      <c r="R84" s="7" t="s">
        <v>263</v>
      </c>
      <c r="S84" s="1" t="s">
        <v>545</v>
      </c>
      <c r="T84" s="5">
        <v>3000000</v>
      </c>
      <c r="U84" s="5">
        <v>-3000000</v>
      </c>
      <c r="V84" s="5">
        <v>0</v>
      </c>
      <c r="W84" s="5">
        <v>0</v>
      </c>
      <c r="X84" s="5">
        <v>0</v>
      </c>
      <c r="Y84" s="5">
        <v>0</v>
      </c>
      <c r="Z84" s="5">
        <v>0</v>
      </c>
      <c r="AA84" s="5">
        <v>0</v>
      </c>
      <c r="AB84" s="5">
        <v>0</v>
      </c>
      <c r="AC84" s="5">
        <v>0</v>
      </c>
      <c r="AD84" s="5">
        <v>0</v>
      </c>
      <c r="AE84" s="5">
        <v>0</v>
      </c>
    </row>
    <row r="85" spans="2:31" ht="72.5" x14ac:dyDescent="0.35">
      <c r="B85" s="1" t="s">
        <v>90</v>
      </c>
      <c r="C85" s="2">
        <v>15</v>
      </c>
      <c r="D85" s="2">
        <v>11</v>
      </c>
      <c r="E85" s="2">
        <v>199</v>
      </c>
      <c r="F85" s="7" t="s">
        <v>92</v>
      </c>
      <c r="G85" s="1" t="s">
        <v>91</v>
      </c>
      <c r="H85" s="2" t="s">
        <v>93</v>
      </c>
      <c r="I85" s="2" t="s">
        <v>14</v>
      </c>
      <c r="J85" s="2" t="s">
        <v>13</v>
      </c>
      <c r="K85" s="3" t="s">
        <v>15</v>
      </c>
      <c r="L85" s="2">
        <v>10</v>
      </c>
      <c r="M85" s="3" t="s">
        <v>16</v>
      </c>
      <c r="N85" s="2">
        <v>20</v>
      </c>
      <c r="O85" s="1" t="s">
        <v>274</v>
      </c>
      <c r="P85" s="1" t="s">
        <v>555</v>
      </c>
      <c r="Q85" s="2" t="s">
        <v>265</v>
      </c>
      <c r="R85" s="7" t="s">
        <v>264</v>
      </c>
      <c r="S85" s="1" t="s">
        <v>547</v>
      </c>
      <c r="T85" s="5">
        <v>0</v>
      </c>
      <c r="U85" s="5">
        <v>-1600000</v>
      </c>
      <c r="V85" s="5">
        <v>0</v>
      </c>
      <c r="W85" s="5">
        <v>0</v>
      </c>
      <c r="X85" s="5">
        <v>0</v>
      </c>
      <c r="Y85" s="5">
        <v>0</v>
      </c>
      <c r="Z85" s="5">
        <v>0</v>
      </c>
      <c r="AA85" s="5">
        <v>0</v>
      </c>
      <c r="AB85" s="5">
        <v>0</v>
      </c>
      <c r="AC85" s="5">
        <v>0</v>
      </c>
      <c r="AD85" s="5">
        <v>0</v>
      </c>
      <c r="AE85" s="5">
        <v>0</v>
      </c>
    </row>
    <row r="86" spans="2:31" ht="87" x14ac:dyDescent="0.35">
      <c r="B86" s="1" t="s">
        <v>90</v>
      </c>
      <c r="C86" s="2">
        <v>15</v>
      </c>
      <c r="D86" s="2">
        <v>11</v>
      </c>
      <c r="E86" s="2">
        <v>199</v>
      </c>
      <c r="F86" s="7" t="s">
        <v>92</v>
      </c>
      <c r="G86" s="1" t="s">
        <v>91</v>
      </c>
      <c r="H86" s="2" t="s">
        <v>93</v>
      </c>
      <c r="I86" s="2" t="s">
        <v>14</v>
      </c>
      <c r="J86" s="2" t="s">
        <v>13</v>
      </c>
      <c r="K86" s="3" t="s">
        <v>15</v>
      </c>
      <c r="L86" s="2">
        <v>10</v>
      </c>
      <c r="M86" s="3" t="s">
        <v>16</v>
      </c>
      <c r="N86" s="2">
        <v>20</v>
      </c>
      <c r="O86" s="1" t="s">
        <v>275</v>
      </c>
      <c r="P86" s="1" t="s">
        <v>556</v>
      </c>
      <c r="Q86" s="2" t="s">
        <v>267</v>
      </c>
      <c r="R86" s="7" t="s">
        <v>266</v>
      </c>
      <c r="S86" s="1" t="s">
        <v>549</v>
      </c>
      <c r="T86" s="5">
        <v>750000</v>
      </c>
      <c r="U86" s="5">
        <v>-3500000</v>
      </c>
      <c r="V86" s="5">
        <v>0</v>
      </c>
      <c r="W86" s="5">
        <v>0</v>
      </c>
      <c r="X86" s="5">
        <v>0</v>
      </c>
      <c r="Y86" s="5">
        <v>0</v>
      </c>
      <c r="Z86" s="5">
        <v>0</v>
      </c>
      <c r="AA86" s="5">
        <v>0</v>
      </c>
      <c r="AB86" s="5">
        <v>0</v>
      </c>
      <c r="AC86" s="5">
        <v>0</v>
      </c>
      <c r="AD86" s="5">
        <v>0</v>
      </c>
      <c r="AE86" s="5">
        <v>0</v>
      </c>
    </row>
    <row r="87" spans="2:31" ht="43.5" x14ac:dyDescent="0.35">
      <c r="B87" s="1" t="s">
        <v>90</v>
      </c>
      <c r="C87" s="2">
        <v>15</v>
      </c>
      <c r="D87" s="2">
        <v>11</v>
      </c>
      <c r="E87" s="2">
        <v>199</v>
      </c>
      <c r="F87" s="7" t="s">
        <v>92</v>
      </c>
      <c r="G87" s="1" t="s">
        <v>91</v>
      </c>
      <c r="H87" s="2" t="s">
        <v>93</v>
      </c>
      <c r="I87" s="2" t="s">
        <v>14</v>
      </c>
      <c r="J87" s="2" t="s">
        <v>13</v>
      </c>
      <c r="K87" s="3" t="s">
        <v>15</v>
      </c>
      <c r="L87" s="2">
        <v>10</v>
      </c>
      <c r="M87" s="3" t="s">
        <v>16</v>
      </c>
      <c r="N87" s="2">
        <v>20</v>
      </c>
      <c r="O87" s="1" t="s">
        <v>276</v>
      </c>
      <c r="P87" s="1" t="s">
        <v>557</v>
      </c>
      <c r="Q87" s="2" t="s">
        <v>277</v>
      </c>
      <c r="R87" s="7" t="s">
        <v>278</v>
      </c>
      <c r="S87" s="1" t="s">
        <v>558</v>
      </c>
      <c r="T87" s="5">
        <v>-4000000</v>
      </c>
      <c r="U87" s="5">
        <v>4000000</v>
      </c>
      <c r="V87" s="5">
        <v>0</v>
      </c>
      <c r="W87" s="5">
        <v>0</v>
      </c>
      <c r="X87" s="5">
        <v>0</v>
      </c>
      <c r="Y87" s="5">
        <v>0</v>
      </c>
      <c r="Z87" s="5">
        <v>0</v>
      </c>
      <c r="AA87" s="5">
        <v>0</v>
      </c>
      <c r="AB87" s="5">
        <v>0</v>
      </c>
      <c r="AC87" s="5">
        <v>0</v>
      </c>
      <c r="AD87" s="5">
        <v>0</v>
      </c>
      <c r="AE87" s="5">
        <v>0</v>
      </c>
    </row>
    <row r="88" spans="2:31" ht="58" x14ac:dyDescent="0.35">
      <c r="B88" s="1" t="s">
        <v>90</v>
      </c>
      <c r="C88" s="2">
        <v>15</v>
      </c>
      <c r="D88" s="2">
        <v>11</v>
      </c>
      <c r="E88" s="2">
        <v>199</v>
      </c>
      <c r="F88" s="7" t="s">
        <v>92</v>
      </c>
      <c r="G88" s="1" t="s">
        <v>91</v>
      </c>
      <c r="H88" s="2" t="s">
        <v>93</v>
      </c>
      <c r="I88" s="2" t="s">
        <v>14</v>
      </c>
      <c r="J88" s="2" t="s">
        <v>13</v>
      </c>
      <c r="K88" s="3" t="s">
        <v>15</v>
      </c>
      <c r="L88" s="2">
        <v>10</v>
      </c>
      <c r="M88" s="3" t="s">
        <v>16</v>
      </c>
      <c r="N88" s="2">
        <v>20</v>
      </c>
      <c r="O88" s="1" t="s">
        <v>279</v>
      </c>
      <c r="P88" s="1" t="s">
        <v>559</v>
      </c>
      <c r="Q88" s="2" t="s">
        <v>277</v>
      </c>
      <c r="R88" s="7" t="s">
        <v>278</v>
      </c>
      <c r="S88" s="1" t="s">
        <v>558</v>
      </c>
      <c r="T88" s="5">
        <v>4000000</v>
      </c>
      <c r="U88" s="5">
        <v>0</v>
      </c>
      <c r="V88" s="5">
        <v>0</v>
      </c>
      <c r="W88" s="5">
        <v>0</v>
      </c>
      <c r="X88" s="5">
        <v>0</v>
      </c>
      <c r="Y88" s="5">
        <v>0</v>
      </c>
      <c r="Z88" s="5">
        <v>0</v>
      </c>
      <c r="AA88" s="5">
        <v>0</v>
      </c>
      <c r="AB88" s="5">
        <v>0</v>
      </c>
      <c r="AC88" s="5">
        <v>0</v>
      </c>
      <c r="AD88" s="5">
        <v>0</v>
      </c>
      <c r="AE88" s="5">
        <v>0</v>
      </c>
    </row>
    <row r="89" spans="2:31" ht="43.5" x14ac:dyDescent="0.35">
      <c r="B89" s="1" t="s">
        <v>90</v>
      </c>
      <c r="C89" s="2">
        <v>15</v>
      </c>
      <c r="D89" s="2">
        <v>11</v>
      </c>
      <c r="E89" s="2">
        <v>199</v>
      </c>
      <c r="F89" s="7" t="s">
        <v>92</v>
      </c>
      <c r="G89" s="1" t="s">
        <v>91</v>
      </c>
      <c r="H89" s="2" t="s">
        <v>93</v>
      </c>
      <c r="I89" s="2" t="s">
        <v>14</v>
      </c>
      <c r="J89" s="2" t="s">
        <v>13</v>
      </c>
      <c r="K89" s="3" t="s">
        <v>15</v>
      </c>
      <c r="L89" s="2">
        <v>10</v>
      </c>
      <c r="M89" s="3" t="s">
        <v>16</v>
      </c>
      <c r="N89" s="2">
        <v>20</v>
      </c>
      <c r="O89" s="1" t="s">
        <v>280</v>
      </c>
      <c r="P89" s="1" t="s">
        <v>560</v>
      </c>
      <c r="Q89" s="2" t="s">
        <v>281</v>
      </c>
      <c r="R89" s="7" t="s">
        <v>282</v>
      </c>
      <c r="S89" s="1" t="s">
        <v>561</v>
      </c>
      <c r="T89" s="5">
        <v>-10000000</v>
      </c>
      <c r="U89" s="5">
        <v>10000000</v>
      </c>
      <c r="V89" s="5">
        <v>0</v>
      </c>
      <c r="W89" s="5">
        <v>0</v>
      </c>
      <c r="X89" s="5">
        <v>0</v>
      </c>
      <c r="Y89" s="5">
        <v>0</v>
      </c>
      <c r="Z89" s="5">
        <v>0</v>
      </c>
      <c r="AA89" s="5">
        <v>0</v>
      </c>
      <c r="AB89" s="5">
        <v>0</v>
      </c>
      <c r="AC89" s="5">
        <v>0</v>
      </c>
      <c r="AD89" s="5">
        <v>0</v>
      </c>
      <c r="AE89" s="5">
        <v>0</v>
      </c>
    </row>
    <row r="90" spans="2:31" ht="116" x14ac:dyDescent="0.35">
      <c r="B90" s="1" t="s">
        <v>90</v>
      </c>
      <c r="C90" s="2">
        <v>15</v>
      </c>
      <c r="D90" s="2">
        <v>11</v>
      </c>
      <c r="E90" s="2">
        <v>199</v>
      </c>
      <c r="F90" s="7" t="s">
        <v>92</v>
      </c>
      <c r="G90" s="1" t="s">
        <v>91</v>
      </c>
      <c r="H90" s="2" t="s">
        <v>93</v>
      </c>
      <c r="I90" s="2" t="s">
        <v>14</v>
      </c>
      <c r="J90" s="2" t="s">
        <v>13</v>
      </c>
      <c r="K90" s="3" t="s">
        <v>15</v>
      </c>
      <c r="L90" s="2">
        <v>10</v>
      </c>
      <c r="M90" s="3" t="s">
        <v>16</v>
      </c>
      <c r="N90" s="2">
        <v>20</v>
      </c>
      <c r="O90" s="1" t="s">
        <v>283</v>
      </c>
      <c r="P90" s="1" t="s">
        <v>562</v>
      </c>
      <c r="Q90" s="2" t="s">
        <v>281</v>
      </c>
      <c r="R90" s="7" t="s">
        <v>282</v>
      </c>
      <c r="S90" s="1" t="s">
        <v>561</v>
      </c>
      <c r="T90" s="5">
        <v>10000000</v>
      </c>
      <c r="U90" s="5">
        <v>0</v>
      </c>
      <c r="V90" s="5">
        <v>0</v>
      </c>
      <c r="W90" s="5">
        <v>0</v>
      </c>
      <c r="X90" s="5">
        <v>0</v>
      </c>
      <c r="Y90" s="5">
        <v>0</v>
      </c>
      <c r="Z90" s="5">
        <v>0</v>
      </c>
      <c r="AA90" s="5">
        <v>0</v>
      </c>
      <c r="AB90" s="5">
        <v>0</v>
      </c>
      <c r="AC90" s="5">
        <v>0</v>
      </c>
      <c r="AD90" s="5">
        <v>0</v>
      </c>
      <c r="AE90" s="5">
        <v>0</v>
      </c>
    </row>
    <row r="91" spans="2:31" ht="101.5" x14ac:dyDescent="0.35">
      <c r="B91" s="1" t="s">
        <v>90</v>
      </c>
      <c r="C91" s="2">
        <v>15</v>
      </c>
      <c r="D91" s="2">
        <v>11</v>
      </c>
      <c r="E91" s="2">
        <v>199</v>
      </c>
      <c r="F91" s="7" t="s">
        <v>92</v>
      </c>
      <c r="G91" s="1" t="s">
        <v>91</v>
      </c>
      <c r="H91" s="2" t="s">
        <v>93</v>
      </c>
      <c r="I91" s="2" t="s">
        <v>14</v>
      </c>
      <c r="J91" s="2" t="s">
        <v>17</v>
      </c>
      <c r="K91" s="3" t="s">
        <v>18</v>
      </c>
      <c r="L91" s="2">
        <v>20</v>
      </c>
      <c r="M91" s="3" t="s">
        <v>121</v>
      </c>
      <c r="N91" s="2">
        <v>10</v>
      </c>
      <c r="O91" s="1" t="s">
        <v>284</v>
      </c>
      <c r="P91" s="1" t="s">
        <v>563</v>
      </c>
      <c r="Q91" s="2" t="s">
        <v>259</v>
      </c>
      <c r="R91" s="7" t="s">
        <v>260</v>
      </c>
      <c r="S91" s="1" t="s">
        <v>543</v>
      </c>
      <c r="T91" s="5">
        <v>0</v>
      </c>
      <c r="U91" s="5">
        <v>0</v>
      </c>
      <c r="V91" s="5">
        <v>0</v>
      </c>
      <c r="W91" s="5">
        <v>0</v>
      </c>
      <c r="X91" s="5">
        <v>0</v>
      </c>
      <c r="Y91" s="5">
        <v>0</v>
      </c>
      <c r="Z91" s="5">
        <v>0</v>
      </c>
      <c r="AA91" s="5">
        <v>0</v>
      </c>
      <c r="AB91" s="5">
        <v>10399475</v>
      </c>
      <c r="AC91" s="5">
        <v>0</v>
      </c>
      <c r="AD91" s="5">
        <v>0</v>
      </c>
      <c r="AE91" s="5">
        <v>0</v>
      </c>
    </row>
    <row r="92" spans="2:31" ht="87" x14ac:dyDescent="0.35">
      <c r="B92" s="1" t="s">
        <v>90</v>
      </c>
      <c r="C92" s="2">
        <v>15</v>
      </c>
      <c r="D92" s="2">
        <v>11</v>
      </c>
      <c r="E92" s="2">
        <v>199</v>
      </c>
      <c r="F92" s="7" t="s">
        <v>92</v>
      </c>
      <c r="G92" s="1" t="s">
        <v>91</v>
      </c>
      <c r="H92" s="2" t="s">
        <v>93</v>
      </c>
      <c r="I92" s="2" t="s">
        <v>14</v>
      </c>
      <c r="J92" s="2" t="s">
        <v>17</v>
      </c>
      <c r="K92" s="3" t="s">
        <v>18</v>
      </c>
      <c r="L92" s="2">
        <v>20</v>
      </c>
      <c r="M92" s="3" t="s">
        <v>16</v>
      </c>
      <c r="N92" s="2">
        <v>20</v>
      </c>
      <c r="O92" s="1" t="s">
        <v>285</v>
      </c>
      <c r="P92" s="1" t="s">
        <v>564</v>
      </c>
      <c r="Q92" s="2" t="s">
        <v>286</v>
      </c>
      <c r="R92" s="7" t="s">
        <v>287</v>
      </c>
      <c r="S92" s="1" t="s">
        <v>565</v>
      </c>
      <c r="T92" s="5">
        <v>20000000</v>
      </c>
      <c r="U92" s="5">
        <v>0</v>
      </c>
      <c r="V92" s="5">
        <v>0</v>
      </c>
      <c r="W92" s="5">
        <v>0</v>
      </c>
      <c r="X92" s="5">
        <v>0</v>
      </c>
      <c r="Y92" s="5">
        <v>0</v>
      </c>
      <c r="Z92" s="5">
        <v>0</v>
      </c>
      <c r="AA92" s="5">
        <v>0</v>
      </c>
      <c r="AB92" s="5">
        <v>0</v>
      </c>
      <c r="AC92" s="5">
        <v>0</v>
      </c>
      <c r="AD92" s="5">
        <v>0</v>
      </c>
      <c r="AE92" s="5">
        <v>0</v>
      </c>
    </row>
    <row r="93" spans="2:31" ht="72.5" x14ac:dyDescent="0.35">
      <c r="B93" s="1" t="s">
        <v>90</v>
      </c>
      <c r="C93" s="2">
        <v>15</v>
      </c>
      <c r="D93" s="2">
        <v>11</v>
      </c>
      <c r="E93" s="2">
        <v>403</v>
      </c>
      <c r="F93" s="7" t="s">
        <v>95</v>
      </c>
      <c r="G93" s="1" t="s">
        <v>94</v>
      </c>
      <c r="H93" s="2" t="s">
        <v>96</v>
      </c>
      <c r="I93" s="2" t="s">
        <v>14</v>
      </c>
      <c r="J93" s="2" t="s">
        <v>13</v>
      </c>
      <c r="K93" s="3" t="s">
        <v>15</v>
      </c>
      <c r="L93" s="2">
        <v>10</v>
      </c>
      <c r="M93" s="3" t="s">
        <v>121</v>
      </c>
      <c r="N93" s="2">
        <v>10</v>
      </c>
      <c r="O93" s="1" t="s">
        <v>288</v>
      </c>
      <c r="P93" s="1" t="s">
        <v>566</v>
      </c>
      <c r="Q93" s="2" t="s">
        <v>289</v>
      </c>
      <c r="R93" s="7" t="s">
        <v>288</v>
      </c>
      <c r="S93" s="1" t="s">
        <v>567</v>
      </c>
      <c r="T93" s="5">
        <v>0</v>
      </c>
      <c r="U93" s="5">
        <v>0</v>
      </c>
      <c r="V93" s="5">
        <v>5000000</v>
      </c>
      <c r="W93" s="5">
        <v>0</v>
      </c>
      <c r="X93" s="5">
        <v>0</v>
      </c>
      <c r="Y93" s="5">
        <v>0</v>
      </c>
      <c r="Z93" s="5">
        <v>0</v>
      </c>
      <c r="AA93" s="5">
        <v>0</v>
      </c>
      <c r="AB93" s="5">
        <v>5000000</v>
      </c>
      <c r="AC93" s="5">
        <v>0</v>
      </c>
      <c r="AD93" s="5">
        <v>0</v>
      </c>
      <c r="AE93" s="5">
        <v>0</v>
      </c>
    </row>
    <row r="94" spans="2:31" ht="43.5" x14ac:dyDescent="0.35">
      <c r="B94" s="1" t="s">
        <v>90</v>
      </c>
      <c r="C94" s="2">
        <v>15</v>
      </c>
      <c r="D94" s="2">
        <v>11</v>
      </c>
      <c r="E94" s="2">
        <v>403</v>
      </c>
      <c r="F94" s="7" t="s">
        <v>95</v>
      </c>
      <c r="G94" s="1" t="s">
        <v>94</v>
      </c>
      <c r="H94" s="2" t="s">
        <v>96</v>
      </c>
      <c r="I94" s="2" t="s">
        <v>14</v>
      </c>
      <c r="J94" s="2" t="s">
        <v>13</v>
      </c>
      <c r="K94" s="3" t="s">
        <v>15</v>
      </c>
      <c r="L94" s="2">
        <v>10</v>
      </c>
      <c r="M94" s="3" t="s">
        <v>16</v>
      </c>
      <c r="N94" s="2">
        <v>20</v>
      </c>
      <c r="O94" s="1" t="s">
        <v>290</v>
      </c>
      <c r="P94" s="1" t="s">
        <v>553</v>
      </c>
      <c r="Q94" s="2" t="s">
        <v>291</v>
      </c>
      <c r="R94" s="7" t="s">
        <v>292</v>
      </c>
      <c r="S94" s="1" t="s">
        <v>568</v>
      </c>
      <c r="T94" s="5">
        <v>-3000000</v>
      </c>
      <c r="U94" s="5">
        <v>3000000</v>
      </c>
      <c r="V94" s="5">
        <v>0</v>
      </c>
      <c r="W94" s="5">
        <v>0</v>
      </c>
      <c r="X94" s="5">
        <v>0</v>
      </c>
      <c r="Y94" s="5">
        <v>0</v>
      </c>
      <c r="Z94" s="5">
        <v>0</v>
      </c>
      <c r="AA94" s="5">
        <v>0</v>
      </c>
      <c r="AB94" s="5">
        <v>0</v>
      </c>
      <c r="AC94" s="5">
        <v>0</v>
      </c>
      <c r="AD94" s="5">
        <v>0</v>
      </c>
      <c r="AE94" s="5">
        <v>0</v>
      </c>
    </row>
    <row r="95" spans="2:31" ht="72.5" x14ac:dyDescent="0.35">
      <c r="B95" s="1" t="s">
        <v>90</v>
      </c>
      <c r="C95" s="2">
        <v>15</v>
      </c>
      <c r="D95" s="2">
        <v>11</v>
      </c>
      <c r="E95" s="2">
        <v>403</v>
      </c>
      <c r="F95" s="7" t="s">
        <v>95</v>
      </c>
      <c r="G95" s="1" t="s">
        <v>94</v>
      </c>
      <c r="H95" s="2" t="s">
        <v>96</v>
      </c>
      <c r="I95" s="2" t="s">
        <v>14</v>
      </c>
      <c r="J95" s="2" t="s">
        <v>13</v>
      </c>
      <c r="K95" s="3" t="s">
        <v>15</v>
      </c>
      <c r="L95" s="2">
        <v>10</v>
      </c>
      <c r="M95" s="3" t="s">
        <v>16</v>
      </c>
      <c r="N95" s="2">
        <v>20</v>
      </c>
      <c r="O95" s="1" t="s">
        <v>293</v>
      </c>
      <c r="P95" s="1" t="s">
        <v>569</v>
      </c>
      <c r="Q95" s="2" t="s">
        <v>291</v>
      </c>
      <c r="R95" s="7" t="s">
        <v>292</v>
      </c>
      <c r="S95" s="1" t="s">
        <v>568</v>
      </c>
      <c r="T95" s="5">
        <v>3000000</v>
      </c>
      <c r="U95" s="5">
        <v>0</v>
      </c>
      <c r="V95" s="5">
        <v>0</v>
      </c>
      <c r="W95" s="5">
        <v>0</v>
      </c>
      <c r="X95" s="5">
        <v>0</v>
      </c>
      <c r="Y95" s="5">
        <v>0</v>
      </c>
      <c r="Z95" s="5">
        <v>0</v>
      </c>
      <c r="AA95" s="5">
        <v>0</v>
      </c>
      <c r="AB95" s="5">
        <v>0</v>
      </c>
      <c r="AC95" s="5">
        <v>0</v>
      </c>
      <c r="AD95" s="5">
        <v>0</v>
      </c>
      <c r="AE95" s="5">
        <v>0</v>
      </c>
    </row>
    <row r="96" spans="2:31" ht="72.5" x14ac:dyDescent="0.35">
      <c r="B96" s="1" t="s">
        <v>97</v>
      </c>
      <c r="C96" s="2">
        <v>6</v>
      </c>
      <c r="D96" s="2">
        <v>12</v>
      </c>
      <c r="E96" s="2">
        <v>799</v>
      </c>
      <c r="F96" s="7" t="s">
        <v>99</v>
      </c>
      <c r="G96" s="1" t="s">
        <v>98</v>
      </c>
      <c r="H96" s="2" t="s">
        <v>100</v>
      </c>
      <c r="I96" s="2" t="s">
        <v>14</v>
      </c>
      <c r="J96" s="2" t="s">
        <v>13</v>
      </c>
      <c r="K96" s="3" t="s">
        <v>15</v>
      </c>
      <c r="L96" s="2">
        <v>10</v>
      </c>
      <c r="M96" s="3" t="s">
        <v>121</v>
      </c>
      <c r="N96" s="2">
        <v>10</v>
      </c>
      <c r="O96" s="1" t="s">
        <v>294</v>
      </c>
      <c r="P96" s="1" t="s">
        <v>570</v>
      </c>
      <c r="Q96" s="2" t="s">
        <v>295</v>
      </c>
      <c r="R96" s="7" t="s">
        <v>294</v>
      </c>
      <c r="S96" s="1" t="s">
        <v>571</v>
      </c>
      <c r="T96" s="5">
        <v>0</v>
      </c>
      <c r="U96" s="5">
        <v>0</v>
      </c>
      <c r="V96" s="5">
        <v>0</v>
      </c>
      <c r="W96" s="5">
        <v>0</v>
      </c>
      <c r="X96" s="5">
        <v>0</v>
      </c>
      <c r="Y96" s="5">
        <v>0</v>
      </c>
      <c r="Z96" s="5">
        <v>0</v>
      </c>
      <c r="AA96" s="5">
        <v>0</v>
      </c>
      <c r="AB96" s="5">
        <v>0</v>
      </c>
      <c r="AC96" s="5">
        <v>0</v>
      </c>
      <c r="AD96" s="5">
        <v>0</v>
      </c>
      <c r="AE96" s="5">
        <v>0</v>
      </c>
    </row>
    <row r="97" spans="2:31" ht="145" x14ac:dyDescent="0.35">
      <c r="B97" s="1" t="s">
        <v>97</v>
      </c>
      <c r="C97" s="2">
        <v>6</v>
      </c>
      <c r="D97" s="2">
        <v>12</v>
      </c>
      <c r="E97" s="2">
        <v>799</v>
      </c>
      <c r="F97" s="7" t="s">
        <v>99</v>
      </c>
      <c r="G97" s="1" t="s">
        <v>98</v>
      </c>
      <c r="H97" s="2" t="s">
        <v>100</v>
      </c>
      <c r="I97" s="2" t="s">
        <v>14</v>
      </c>
      <c r="J97" s="2" t="s">
        <v>13</v>
      </c>
      <c r="K97" s="3" t="s">
        <v>15</v>
      </c>
      <c r="L97" s="2">
        <v>10</v>
      </c>
      <c r="M97" s="3" t="s">
        <v>121</v>
      </c>
      <c r="N97" s="2">
        <v>10</v>
      </c>
      <c r="O97" s="1" t="s">
        <v>296</v>
      </c>
      <c r="P97" s="1" t="s">
        <v>572</v>
      </c>
      <c r="Q97" s="2" t="s">
        <v>297</v>
      </c>
      <c r="R97" s="7" t="s">
        <v>298</v>
      </c>
      <c r="S97" s="1" t="s">
        <v>573</v>
      </c>
      <c r="T97" s="5">
        <v>0</v>
      </c>
      <c r="U97" s="5">
        <v>15000000</v>
      </c>
      <c r="V97" s="5">
        <v>0</v>
      </c>
      <c r="W97" s="5">
        <v>0</v>
      </c>
      <c r="X97" s="5">
        <v>0</v>
      </c>
      <c r="Y97" s="5">
        <v>0</v>
      </c>
      <c r="Z97" s="5">
        <v>0</v>
      </c>
      <c r="AA97" s="5">
        <v>0</v>
      </c>
      <c r="AB97" s="5">
        <v>0</v>
      </c>
      <c r="AC97" s="5">
        <v>0</v>
      </c>
      <c r="AD97" s="5">
        <v>0</v>
      </c>
      <c r="AE97" s="5">
        <v>0</v>
      </c>
    </row>
    <row r="98" spans="2:31" ht="145" x14ac:dyDescent="0.35">
      <c r="B98" s="1" t="s">
        <v>97</v>
      </c>
      <c r="C98" s="2">
        <v>6</v>
      </c>
      <c r="D98" s="2">
        <v>12</v>
      </c>
      <c r="E98" s="2">
        <v>799</v>
      </c>
      <c r="F98" s="7" t="s">
        <v>99</v>
      </c>
      <c r="G98" s="1" t="s">
        <v>98</v>
      </c>
      <c r="H98" s="2" t="s">
        <v>100</v>
      </c>
      <c r="I98" s="2" t="s">
        <v>14</v>
      </c>
      <c r="J98" s="2" t="s">
        <v>13</v>
      </c>
      <c r="K98" s="3" t="s">
        <v>15</v>
      </c>
      <c r="L98" s="2">
        <v>10</v>
      </c>
      <c r="M98" s="3" t="s">
        <v>16</v>
      </c>
      <c r="N98" s="2">
        <v>20</v>
      </c>
      <c r="O98" s="1" t="s">
        <v>299</v>
      </c>
      <c r="P98" s="1" t="s">
        <v>574</v>
      </c>
      <c r="Q98" s="2" t="s">
        <v>297</v>
      </c>
      <c r="R98" s="7" t="s">
        <v>298</v>
      </c>
      <c r="S98" s="1" t="s">
        <v>573</v>
      </c>
      <c r="T98" s="5">
        <v>0</v>
      </c>
      <c r="U98" s="5">
        <v>-7330720</v>
      </c>
      <c r="V98" s="5">
        <v>0</v>
      </c>
      <c r="W98" s="5">
        <v>0</v>
      </c>
      <c r="X98" s="5">
        <v>0</v>
      </c>
      <c r="Y98" s="5">
        <v>0</v>
      </c>
      <c r="Z98" s="5">
        <v>0</v>
      </c>
      <c r="AA98" s="5">
        <v>0</v>
      </c>
      <c r="AB98" s="5">
        <v>0</v>
      </c>
      <c r="AC98" s="5">
        <v>0</v>
      </c>
      <c r="AD98" s="5">
        <v>0</v>
      </c>
      <c r="AE98" s="5">
        <v>0</v>
      </c>
    </row>
    <row r="99" spans="2:31" ht="101.5" x14ac:dyDescent="0.35">
      <c r="B99" s="1" t="s">
        <v>97</v>
      </c>
      <c r="C99" s="2">
        <v>6</v>
      </c>
      <c r="D99" s="2">
        <v>12</v>
      </c>
      <c r="E99" s="2">
        <v>799</v>
      </c>
      <c r="F99" s="7" t="s">
        <v>99</v>
      </c>
      <c r="G99" s="1" t="s">
        <v>98</v>
      </c>
      <c r="H99" s="2" t="s">
        <v>100</v>
      </c>
      <c r="I99" s="2" t="s">
        <v>14</v>
      </c>
      <c r="J99" s="2" t="s">
        <v>17</v>
      </c>
      <c r="K99" s="3" t="s">
        <v>18</v>
      </c>
      <c r="L99" s="2">
        <v>20</v>
      </c>
      <c r="M99" s="3" t="s">
        <v>16</v>
      </c>
      <c r="N99" s="2">
        <v>20</v>
      </c>
      <c r="O99" s="1" t="s">
        <v>300</v>
      </c>
      <c r="P99" s="1" t="s">
        <v>575</v>
      </c>
      <c r="Q99" s="2" t="s">
        <v>301</v>
      </c>
      <c r="R99" s="7" t="s">
        <v>302</v>
      </c>
      <c r="S99" s="1" t="s">
        <v>576</v>
      </c>
      <c r="T99" s="5">
        <v>25000000</v>
      </c>
      <c r="U99" s="5">
        <v>0</v>
      </c>
      <c r="V99" s="5">
        <v>0</v>
      </c>
      <c r="W99" s="5">
        <v>0</v>
      </c>
      <c r="X99" s="5">
        <v>0</v>
      </c>
      <c r="Y99" s="5">
        <v>0</v>
      </c>
      <c r="Z99" s="5">
        <v>0</v>
      </c>
      <c r="AA99" s="5">
        <v>0</v>
      </c>
      <c r="AB99" s="5">
        <v>0</v>
      </c>
      <c r="AC99" s="5">
        <v>0</v>
      </c>
      <c r="AD99" s="5">
        <v>0</v>
      </c>
      <c r="AE99" s="5">
        <v>0</v>
      </c>
    </row>
    <row r="100" spans="2:31" ht="87" x14ac:dyDescent="0.35">
      <c r="B100" s="1" t="s">
        <v>101</v>
      </c>
      <c r="C100" s="2">
        <v>9</v>
      </c>
      <c r="D100" s="2">
        <v>14</v>
      </c>
      <c r="E100" s="2">
        <v>154</v>
      </c>
      <c r="F100" s="7" t="s">
        <v>103</v>
      </c>
      <c r="G100" s="1" t="s">
        <v>102</v>
      </c>
      <c r="H100" s="2" t="s">
        <v>104</v>
      </c>
      <c r="I100" s="2" t="s">
        <v>14</v>
      </c>
      <c r="J100" s="2" t="s">
        <v>13</v>
      </c>
      <c r="K100" s="3" t="s">
        <v>15</v>
      </c>
      <c r="L100" s="2">
        <v>10</v>
      </c>
      <c r="M100" s="3" t="s">
        <v>121</v>
      </c>
      <c r="N100" s="2">
        <v>10</v>
      </c>
      <c r="O100" s="1" t="s">
        <v>303</v>
      </c>
      <c r="P100" s="1" t="s">
        <v>577</v>
      </c>
      <c r="Q100" s="2" t="s">
        <v>304</v>
      </c>
      <c r="R100" s="7" t="s">
        <v>303</v>
      </c>
      <c r="S100" s="1" t="s">
        <v>578</v>
      </c>
      <c r="T100" s="5">
        <v>0</v>
      </c>
      <c r="U100" s="5">
        <v>0</v>
      </c>
      <c r="V100" s="5">
        <v>2000000</v>
      </c>
      <c r="W100" s="5">
        <v>0</v>
      </c>
      <c r="X100" s="5">
        <v>0</v>
      </c>
      <c r="Y100" s="5">
        <v>0</v>
      </c>
      <c r="Z100" s="5">
        <v>0</v>
      </c>
      <c r="AA100" s="5">
        <v>0</v>
      </c>
      <c r="AB100" s="5">
        <v>0</v>
      </c>
      <c r="AC100" s="5">
        <v>0</v>
      </c>
      <c r="AD100" s="5">
        <v>0</v>
      </c>
      <c r="AE100" s="5">
        <v>0</v>
      </c>
    </row>
    <row r="101" spans="2:31" ht="87" x14ac:dyDescent="0.35">
      <c r="B101" s="1" t="s">
        <v>101</v>
      </c>
      <c r="C101" s="2">
        <v>9</v>
      </c>
      <c r="D101" s="2">
        <v>14</v>
      </c>
      <c r="E101" s="2">
        <v>154</v>
      </c>
      <c r="F101" s="7" t="s">
        <v>103</v>
      </c>
      <c r="G101" s="1" t="s">
        <v>102</v>
      </c>
      <c r="H101" s="2" t="s">
        <v>104</v>
      </c>
      <c r="I101" s="2" t="s">
        <v>14</v>
      </c>
      <c r="J101" s="2" t="s">
        <v>13</v>
      </c>
      <c r="K101" s="3" t="s">
        <v>15</v>
      </c>
      <c r="L101" s="2">
        <v>10</v>
      </c>
      <c r="M101" s="3" t="s">
        <v>121</v>
      </c>
      <c r="N101" s="2">
        <v>10</v>
      </c>
      <c r="O101" s="1" t="s">
        <v>305</v>
      </c>
      <c r="P101" s="1" t="s">
        <v>579</v>
      </c>
      <c r="Q101" s="2" t="s">
        <v>306</v>
      </c>
      <c r="R101" s="7" t="s">
        <v>305</v>
      </c>
      <c r="S101" s="1" t="s">
        <v>580</v>
      </c>
      <c r="T101" s="5">
        <v>0</v>
      </c>
      <c r="U101" s="5">
        <v>0</v>
      </c>
      <c r="V101" s="5">
        <v>14844060</v>
      </c>
      <c r="W101" s="5">
        <v>0</v>
      </c>
      <c r="X101" s="5">
        <v>0</v>
      </c>
      <c r="Y101" s="5">
        <v>0</v>
      </c>
      <c r="Z101" s="5">
        <v>0</v>
      </c>
      <c r="AA101" s="5">
        <v>0</v>
      </c>
      <c r="AB101" s="5">
        <v>0</v>
      </c>
      <c r="AC101" s="5">
        <v>0</v>
      </c>
      <c r="AD101" s="5">
        <v>0</v>
      </c>
      <c r="AE101" s="5">
        <v>0</v>
      </c>
    </row>
    <row r="102" spans="2:31" ht="87" x14ac:dyDescent="0.35">
      <c r="B102" s="1" t="s">
        <v>101</v>
      </c>
      <c r="C102" s="2">
        <v>9</v>
      </c>
      <c r="D102" s="2">
        <v>14</v>
      </c>
      <c r="E102" s="2">
        <v>154</v>
      </c>
      <c r="F102" s="7" t="s">
        <v>103</v>
      </c>
      <c r="G102" s="1" t="s">
        <v>102</v>
      </c>
      <c r="H102" s="2" t="s">
        <v>104</v>
      </c>
      <c r="I102" s="2" t="s">
        <v>14</v>
      </c>
      <c r="J102" s="2" t="s">
        <v>17</v>
      </c>
      <c r="K102" s="3" t="s">
        <v>18</v>
      </c>
      <c r="L102" s="2">
        <v>20</v>
      </c>
      <c r="M102" s="3" t="s">
        <v>121</v>
      </c>
      <c r="N102" s="2">
        <v>10</v>
      </c>
      <c r="O102" s="1" t="s">
        <v>307</v>
      </c>
      <c r="P102" s="1" t="s">
        <v>581</v>
      </c>
      <c r="Q102" s="2" t="s">
        <v>304</v>
      </c>
      <c r="R102" s="7" t="s">
        <v>303</v>
      </c>
      <c r="S102" s="1" t="s">
        <v>578</v>
      </c>
      <c r="T102" s="5">
        <v>0</v>
      </c>
      <c r="U102" s="5">
        <v>0</v>
      </c>
      <c r="V102" s="5">
        <v>4000000</v>
      </c>
      <c r="W102" s="5">
        <v>0</v>
      </c>
      <c r="X102" s="5">
        <v>0</v>
      </c>
      <c r="Y102" s="5">
        <v>0</v>
      </c>
      <c r="Z102" s="5">
        <v>0</v>
      </c>
      <c r="AA102" s="5">
        <v>0</v>
      </c>
      <c r="AB102" s="5">
        <v>11500000</v>
      </c>
      <c r="AC102" s="5">
        <v>0</v>
      </c>
      <c r="AD102" s="5">
        <v>0</v>
      </c>
      <c r="AE102" s="5">
        <v>0</v>
      </c>
    </row>
    <row r="103" spans="2:31" ht="87" x14ac:dyDescent="0.35">
      <c r="B103" s="1" t="s">
        <v>101</v>
      </c>
      <c r="C103" s="2">
        <v>9</v>
      </c>
      <c r="D103" s="2">
        <v>14</v>
      </c>
      <c r="E103" s="2">
        <v>154</v>
      </c>
      <c r="F103" s="7" t="s">
        <v>103</v>
      </c>
      <c r="G103" s="1" t="s">
        <v>102</v>
      </c>
      <c r="H103" s="2" t="s">
        <v>104</v>
      </c>
      <c r="I103" s="2" t="s">
        <v>14</v>
      </c>
      <c r="J103" s="2" t="s">
        <v>17</v>
      </c>
      <c r="K103" s="3" t="s">
        <v>18</v>
      </c>
      <c r="L103" s="2">
        <v>20</v>
      </c>
      <c r="M103" s="3" t="s">
        <v>121</v>
      </c>
      <c r="N103" s="2">
        <v>10</v>
      </c>
      <c r="O103" s="1" t="s">
        <v>305</v>
      </c>
      <c r="P103" s="1" t="s">
        <v>582</v>
      </c>
      <c r="Q103" s="2" t="s">
        <v>306</v>
      </c>
      <c r="R103" s="7" t="s">
        <v>305</v>
      </c>
      <c r="S103" s="1" t="s">
        <v>580</v>
      </c>
      <c r="T103" s="5">
        <v>0</v>
      </c>
      <c r="U103" s="5">
        <v>0</v>
      </c>
      <c r="V103" s="5">
        <v>0</v>
      </c>
      <c r="W103" s="5">
        <v>0</v>
      </c>
      <c r="X103" s="5">
        <v>0</v>
      </c>
      <c r="Y103" s="5">
        <v>0</v>
      </c>
      <c r="Z103" s="5">
        <v>0</v>
      </c>
      <c r="AA103" s="5">
        <v>0</v>
      </c>
      <c r="AB103" s="5">
        <v>16000000</v>
      </c>
      <c r="AC103" s="5">
        <v>0</v>
      </c>
      <c r="AD103" s="5">
        <v>0</v>
      </c>
      <c r="AE103" s="5">
        <v>0</v>
      </c>
    </row>
    <row r="104" spans="2:31" ht="261" x14ac:dyDescent="0.35">
      <c r="B104" s="1" t="s">
        <v>101</v>
      </c>
      <c r="C104" s="2">
        <v>9</v>
      </c>
      <c r="D104" s="2">
        <v>14</v>
      </c>
      <c r="E104" s="2">
        <v>154</v>
      </c>
      <c r="F104" s="7" t="s">
        <v>103</v>
      </c>
      <c r="G104" s="1" t="s">
        <v>102</v>
      </c>
      <c r="H104" s="2" t="s">
        <v>104</v>
      </c>
      <c r="I104" s="2" t="s">
        <v>14</v>
      </c>
      <c r="J104" s="2" t="s">
        <v>23</v>
      </c>
      <c r="K104" s="3" t="s">
        <v>24</v>
      </c>
      <c r="L104" s="2">
        <v>30</v>
      </c>
      <c r="M104" s="3" t="s">
        <v>121</v>
      </c>
      <c r="N104" s="2">
        <v>10</v>
      </c>
      <c r="O104" s="1" t="s">
        <v>308</v>
      </c>
      <c r="P104" s="1" t="s">
        <v>583</v>
      </c>
      <c r="Q104" s="2"/>
      <c r="R104" s="7"/>
      <c r="S104" s="1" t="s">
        <v>433</v>
      </c>
      <c r="T104" s="5">
        <v>0</v>
      </c>
      <c r="U104" s="5">
        <v>0</v>
      </c>
      <c r="V104" s="5">
        <v>0</v>
      </c>
      <c r="W104" s="5">
        <v>0</v>
      </c>
      <c r="X104" s="5">
        <v>0</v>
      </c>
      <c r="Y104" s="5">
        <v>0</v>
      </c>
      <c r="Z104" s="5">
        <v>0</v>
      </c>
      <c r="AA104" s="5">
        <v>0</v>
      </c>
      <c r="AB104" s="5">
        <v>0</v>
      </c>
      <c r="AC104" s="5">
        <v>0</v>
      </c>
      <c r="AD104" s="5">
        <v>0</v>
      </c>
      <c r="AE104" s="5">
        <v>0</v>
      </c>
    </row>
    <row r="105" spans="2:31" ht="87" x14ac:dyDescent="0.35">
      <c r="B105" s="1" t="s">
        <v>101</v>
      </c>
      <c r="C105" s="2">
        <v>9</v>
      </c>
      <c r="D105" s="2">
        <v>14</v>
      </c>
      <c r="E105" s="2">
        <v>501</v>
      </c>
      <c r="F105" s="7" t="s">
        <v>106</v>
      </c>
      <c r="G105" s="1" t="s">
        <v>105</v>
      </c>
      <c r="H105" s="2" t="s">
        <v>107</v>
      </c>
      <c r="I105" s="2" t="s">
        <v>14</v>
      </c>
      <c r="J105" s="2" t="s">
        <v>13</v>
      </c>
      <c r="K105" s="3" t="s">
        <v>15</v>
      </c>
      <c r="L105" s="2">
        <v>10</v>
      </c>
      <c r="M105" s="3" t="s">
        <v>121</v>
      </c>
      <c r="N105" s="2">
        <v>10</v>
      </c>
      <c r="O105" s="1" t="s">
        <v>303</v>
      </c>
      <c r="P105" s="1" t="s">
        <v>584</v>
      </c>
      <c r="Q105" s="2" t="s">
        <v>309</v>
      </c>
      <c r="R105" s="7" t="s">
        <v>303</v>
      </c>
      <c r="S105" s="1" t="s">
        <v>585</v>
      </c>
      <c r="T105" s="5">
        <v>0</v>
      </c>
      <c r="U105" s="5">
        <v>0</v>
      </c>
      <c r="V105" s="5">
        <v>5000000</v>
      </c>
      <c r="W105" s="5">
        <v>0</v>
      </c>
      <c r="X105" s="5">
        <v>0</v>
      </c>
      <c r="Y105" s="5">
        <v>0</v>
      </c>
      <c r="Z105" s="5">
        <v>0</v>
      </c>
      <c r="AA105" s="5">
        <v>0</v>
      </c>
      <c r="AB105" s="5">
        <v>5000000</v>
      </c>
      <c r="AC105" s="5">
        <v>0</v>
      </c>
      <c r="AD105" s="5">
        <v>0</v>
      </c>
      <c r="AE105" s="5">
        <v>0</v>
      </c>
    </row>
    <row r="106" spans="2:31" ht="232" x14ac:dyDescent="0.35">
      <c r="B106" s="1" t="s">
        <v>101</v>
      </c>
      <c r="C106" s="2">
        <v>9</v>
      </c>
      <c r="D106" s="2">
        <v>14</v>
      </c>
      <c r="E106" s="2">
        <v>501</v>
      </c>
      <c r="F106" s="7" t="s">
        <v>106</v>
      </c>
      <c r="G106" s="1" t="s">
        <v>105</v>
      </c>
      <c r="H106" s="2" t="s">
        <v>107</v>
      </c>
      <c r="I106" s="2" t="s">
        <v>14</v>
      </c>
      <c r="J106" s="2" t="s">
        <v>13</v>
      </c>
      <c r="K106" s="3" t="s">
        <v>15</v>
      </c>
      <c r="L106" s="2">
        <v>10</v>
      </c>
      <c r="M106" s="3" t="s">
        <v>121</v>
      </c>
      <c r="N106" s="2">
        <v>10</v>
      </c>
      <c r="O106" s="1" t="s">
        <v>310</v>
      </c>
      <c r="P106" s="1" t="s">
        <v>586</v>
      </c>
      <c r="Q106" s="2" t="s">
        <v>311</v>
      </c>
      <c r="R106" s="7" t="s">
        <v>312</v>
      </c>
      <c r="S106" s="1" t="s">
        <v>587</v>
      </c>
      <c r="T106" s="5">
        <v>94840</v>
      </c>
      <c r="U106" s="5">
        <v>0</v>
      </c>
      <c r="V106" s="5">
        <v>35000000</v>
      </c>
      <c r="W106" s="5">
        <v>0</v>
      </c>
      <c r="X106" s="5">
        <v>0</v>
      </c>
      <c r="Y106" s="5">
        <v>0</v>
      </c>
      <c r="Z106" s="5">
        <v>0</v>
      </c>
      <c r="AA106" s="5">
        <v>0</v>
      </c>
      <c r="AB106" s="5">
        <v>35000000</v>
      </c>
      <c r="AC106" s="5">
        <v>0</v>
      </c>
      <c r="AD106" s="5">
        <v>0</v>
      </c>
      <c r="AE106" s="5">
        <v>0</v>
      </c>
    </row>
    <row r="107" spans="2:31" ht="130.5" x14ac:dyDescent="0.35">
      <c r="B107" s="1" t="s">
        <v>101</v>
      </c>
      <c r="C107" s="2">
        <v>9</v>
      </c>
      <c r="D107" s="2">
        <v>14</v>
      </c>
      <c r="E107" s="2">
        <v>501</v>
      </c>
      <c r="F107" s="7" t="s">
        <v>106</v>
      </c>
      <c r="G107" s="1" t="s">
        <v>105</v>
      </c>
      <c r="H107" s="2" t="s">
        <v>107</v>
      </c>
      <c r="I107" s="2" t="s">
        <v>14</v>
      </c>
      <c r="J107" s="2" t="s">
        <v>13</v>
      </c>
      <c r="K107" s="3" t="s">
        <v>15</v>
      </c>
      <c r="L107" s="2">
        <v>10</v>
      </c>
      <c r="M107" s="3" t="s">
        <v>16</v>
      </c>
      <c r="N107" s="2">
        <v>20</v>
      </c>
      <c r="O107" s="1" t="s">
        <v>313</v>
      </c>
      <c r="P107" s="1" t="s">
        <v>588</v>
      </c>
      <c r="Q107" s="2" t="s">
        <v>311</v>
      </c>
      <c r="R107" s="7" t="s">
        <v>312</v>
      </c>
      <c r="S107" s="1" t="s">
        <v>587</v>
      </c>
      <c r="T107" s="5">
        <v>-94840</v>
      </c>
      <c r="U107" s="5">
        <v>0</v>
      </c>
      <c r="V107" s="5">
        <v>0</v>
      </c>
      <c r="W107" s="5">
        <v>0</v>
      </c>
      <c r="X107" s="5">
        <v>0</v>
      </c>
      <c r="Y107" s="5">
        <v>0</v>
      </c>
      <c r="Z107" s="5">
        <v>0</v>
      </c>
      <c r="AA107" s="5">
        <v>0</v>
      </c>
      <c r="AB107" s="5">
        <v>0</v>
      </c>
      <c r="AC107" s="5">
        <v>0</v>
      </c>
      <c r="AD107" s="5">
        <v>0</v>
      </c>
      <c r="AE107" s="5">
        <v>0</v>
      </c>
    </row>
    <row r="108" spans="2:31" ht="87" x14ac:dyDescent="0.35">
      <c r="B108" s="1" t="s">
        <v>101</v>
      </c>
      <c r="C108" s="2">
        <v>9</v>
      </c>
      <c r="D108" s="2">
        <v>14</v>
      </c>
      <c r="E108" s="2">
        <v>407</v>
      </c>
      <c r="F108" s="7" t="s">
        <v>109</v>
      </c>
      <c r="G108" s="1" t="s">
        <v>108</v>
      </c>
      <c r="H108" s="2" t="s">
        <v>110</v>
      </c>
      <c r="I108" s="2" t="s">
        <v>14</v>
      </c>
      <c r="J108" s="2" t="s">
        <v>13</v>
      </c>
      <c r="K108" s="3" t="s">
        <v>15</v>
      </c>
      <c r="L108" s="2">
        <v>10</v>
      </c>
      <c r="M108" s="3" t="s">
        <v>121</v>
      </c>
      <c r="N108" s="2">
        <v>10</v>
      </c>
      <c r="O108" s="1" t="s">
        <v>314</v>
      </c>
      <c r="P108" s="1" t="s">
        <v>589</v>
      </c>
      <c r="Q108" s="2" t="s">
        <v>315</v>
      </c>
      <c r="R108" s="7" t="s">
        <v>314</v>
      </c>
      <c r="S108" s="1" t="s">
        <v>590</v>
      </c>
      <c r="T108" s="5">
        <v>0</v>
      </c>
      <c r="U108" s="5">
        <v>0</v>
      </c>
      <c r="V108" s="5">
        <v>105000000</v>
      </c>
      <c r="W108" s="5">
        <v>0</v>
      </c>
      <c r="X108" s="5">
        <v>0</v>
      </c>
      <c r="Y108" s="5">
        <v>0</v>
      </c>
      <c r="Z108" s="5">
        <v>0</v>
      </c>
      <c r="AA108" s="5">
        <v>0</v>
      </c>
      <c r="AB108" s="5">
        <v>118000000</v>
      </c>
      <c r="AC108" s="5">
        <v>0</v>
      </c>
      <c r="AD108" s="5">
        <v>0</v>
      </c>
      <c r="AE108" s="5">
        <v>0</v>
      </c>
    </row>
    <row r="109" spans="2:31" ht="87" x14ac:dyDescent="0.35">
      <c r="B109" s="1" t="s">
        <v>101</v>
      </c>
      <c r="C109" s="2">
        <v>9</v>
      </c>
      <c r="D109" s="2">
        <v>14</v>
      </c>
      <c r="E109" s="2">
        <v>407</v>
      </c>
      <c r="F109" s="7" t="s">
        <v>109</v>
      </c>
      <c r="G109" s="1" t="s">
        <v>108</v>
      </c>
      <c r="H109" s="2" t="s">
        <v>110</v>
      </c>
      <c r="I109" s="2" t="s">
        <v>14</v>
      </c>
      <c r="J109" s="2" t="s">
        <v>13</v>
      </c>
      <c r="K109" s="3" t="s">
        <v>15</v>
      </c>
      <c r="L109" s="2">
        <v>10</v>
      </c>
      <c r="M109" s="3" t="s">
        <v>121</v>
      </c>
      <c r="N109" s="2">
        <v>10</v>
      </c>
      <c r="O109" s="1" t="s">
        <v>316</v>
      </c>
      <c r="P109" s="1" t="s">
        <v>591</v>
      </c>
      <c r="Q109" s="2" t="s">
        <v>317</v>
      </c>
      <c r="R109" s="7" t="s">
        <v>316</v>
      </c>
      <c r="S109" s="1" t="s">
        <v>592</v>
      </c>
      <c r="T109" s="5">
        <v>0</v>
      </c>
      <c r="U109" s="5">
        <v>0</v>
      </c>
      <c r="V109" s="5">
        <v>105000000</v>
      </c>
      <c r="W109" s="5">
        <v>0</v>
      </c>
      <c r="X109" s="5">
        <v>0</v>
      </c>
      <c r="Y109" s="5">
        <v>0</v>
      </c>
      <c r="Z109" s="5">
        <v>0</v>
      </c>
      <c r="AA109" s="5">
        <v>0</v>
      </c>
      <c r="AB109" s="5">
        <v>118000000</v>
      </c>
      <c r="AC109" s="5">
        <v>0</v>
      </c>
      <c r="AD109" s="5">
        <v>0</v>
      </c>
      <c r="AE109" s="5">
        <v>0</v>
      </c>
    </row>
    <row r="110" spans="2:31" ht="130.5" x14ac:dyDescent="0.35">
      <c r="B110" s="1" t="s">
        <v>101</v>
      </c>
      <c r="C110" s="2">
        <v>9</v>
      </c>
      <c r="D110" s="2">
        <v>14</v>
      </c>
      <c r="E110" s="2">
        <v>407</v>
      </c>
      <c r="F110" s="7" t="s">
        <v>109</v>
      </c>
      <c r="G110" s="1" t="s">
        <v>108</v>
      </c>
      <c r="H110" s="2" t="s">
        <v>110</v>
      </c>
      <c r="I110" s="2" t="s">
        <v>14</v>
      </c>
      <c r="J110" s="2" t="s">
        <v>13</v>
      </c>
      <c r="K110" s="3" t="s">
        <v>15</v>
      </c>
      <c r="L110" s="2">
        <v>10</v>
      </c>
      <c r="M110" s="3" t="s">
        <v>121</v>
      </c>
      <c r="N110" s="2">
        <v>10</v>
      </c>
      <c r="O110" s="1" t="s">
        <v>318</v>
      </c>
      <c r="P110" s="1" t="s">
        <v>593</v>
      </c>
      <c r="Q110" s="2" t="s">
        <v>319</v>
      </c>
      <c r="R110" s="7" t="s">
        <v>318</v>
      </c>
      <c r="S110" s="1" t="s">
        <v>594</v>
      </c>
      <c r="T110" s="5">
        <v>0</v>
      </c>
      <c r="U110" s="5">
        <v>0</v>
      </c>
      <c r="V110" s="5">
        <v>6000000</v>
      </c>
      <c r="W110" s="5">
        <v>0</v>
      </c>
      <c r="X110" s="5">
        <v>0</v>
      </c>
      <c r="Y110" s="5">
        <v>0</v>
      </c>
      <c r="Z110" s="5">
        <v>0</v>
      </c>
      <c r="AA110" s="5">
        <v>0</v>
      </c>
      <c r="AB110" s="5">
        <v>6200000</v>
      </c>
      <c r="AC110" s="5">
        <v>0</v>
      </c>
      <c r="AD110" s="5">
        <v>0</v>
      </c>
      <c r="AE110" s="5">
        <v>0</v>
      </c>
    </row>
    <row r="111" spans="2:31" ht="58" x14ac:dyDescent="0.35">
      <c r="B111" s="1" t="s">
        <v>101</v>
      </c>
      <c r="C111" s="2">
        <v>9</v>
      </c>
      <c r="D111" s="2">
        <v>14</v>
      </c>
      <c r="E111" s="2">
        <v>407</v>
      </c>
      <c r="F111" s="7" t="s">
        <v>109</v>
      </c>
      <c r="G111" s="1" t="s">
        <v>108</v>
      </c>
      <c r="H111" s="2" t="s">
        <v>110</v>
      </c>
      <c r="I111" s="2" t="s">
        <v>14</v>
      </c>
      <c r="J111" s="2" t="s">
        <v>17</v>
      </c>
      <c r="K111" s="3" t="s">
        <v>18</v>
      </c>
      <c r="L111" s="2">
        <v>20</v>
      </c>
      <c r="M111" s="3" t="s">
        <v>16</v>
      </c>
      <c r="N111" s="2">
        <v>20</v>
      </c>
      <c r="O111" s="1" t="s">
        <v>320</v>
      </c>
      <c r="P111" s="1" t="s">
        <v>595</v>
      </c>
      <c r="Q111" s="2" t="s">
        <v>321</v>
      </c>
      <c r="R111" s="7" t="s">
        <v>322</v>
      </c>
      <c r="S111" s="1" t="s">
        <v>596</v>
      </c>
      <c r="T111" s="5">
        <v>0</v>
      </c>
      <c r="U111" s="5">
        <v>0</v>
      </c>
      <c r="V111" s="5">
        <v>0</v>
      </c>
      <c r="W111" s="5">
        <v>0</v>
      </c>
      <c r="X111" s="5">
        <v>0</v>
      </c>
      <c r="Y111" s="5">
        <v>0</v>
      </c>
      <c r="Z111" s="5">
        <v>0</v>
      </c>
      <c r="AA111" s="5">
        <v>0</v>
      </c>
      <c r="AB111" s="5">
        <v>335000000</v>
      </c>
      <c r="AC111" s="5">
        <v>0</v>
      </c>
      <c r="AD111" s="5">
        <v>0</v>
      </c>
      <c r="AE111" s="5">
        <v>0</v>
      </c>
    </row>
    <row r="112" spans="2:31" ht="101.5" x14ac:dyDescent="0.35">
      <c r="B112" s="1" t="s">
        <v>111</v>
      </c>
      <c r="C112" s="2">
        <v>20</v>
      </c>
      <c r="D112" s="2">
        <v>15</v>
      </c>
      <c r="E112" s="2">
        <v>912</v>
      </c>
      <c r="F112" s="7" t="s">
        <v>113</v>
      </c>
      <c r="G112" s="1" t="s">
        <v>112</v>
      </c>
      <c r="H112" s="2" t="s">
        <v>114</v>
      </c>
      <c r="I112" s="2" t="s">
        <v>14</v>
      </c>
      <c r="J112" s="2" t="s">
        <v>13</v>
      </c>
      <c r="K112" s="3" t="s">
        <v>15</v>
      </c>
      <c r="L112" s="2">
        <v>10</v>
      </c>
      <c r="M112" s="3" t="s">
        <v>121</v>
      </c>
      <c r="N112" s="2">
        <v>10</v>
      </c>
      <c r="O112" s="1" t="s">
        <v>323</v>
      </c>
      <c r="P112" s="1" t="s">
        <v>597</v>
      </c>
      <c r="Q112" s="2" t="s">
        <v>324</v>
      </c>
      <c r="R112" s="7" t="s">
        <v>323</v>
      </c>
      <c r="S112" s="1" t="s">
        <v>598</v>
      </c>
      <c r="T112" s="5">
        <v>0</v>
      </c>
      <c r="U112" s="5">
        <v>0</v>
      </c>
      <c r="V112" s="5">
        <v>0</v>
      </c>
      <c r="W112" s="5">
        <v>0</v>
      </c>
      <c r="X112" s="5">
        <v>0</v>
      </c>
      <c r="Y112" s="5">
        <v>0</v>
      </c>
      <c r="Z112" s="5">
        <v>0</v>
      </c>
      <c r="AA112" s="5">
        <v>0</v>
      </c>
      <c r="AB112" s="5">
        <v>0</v>
      </c>
      <c r="AC112" s="5">
        <v>0</v>
      </c>
      <c r="AD112" s="5">
        <v>0</v>
      </c>
      <c r="AE112" s="5">
        <v>0</v>
      </c>
    </row>
    <row r="113" spans="2:31" ht="87" x14ac:dyDescent="0.35">
      <c r="B113" s="1" t="s">
        <v>111</v>
      </c>
      <c r="C113" s="2">
        <v>20</v>
      </c>
      <c r="D113" s="2">
        <v>15</v>
      </c>
      <c r="E113" s="2">
        <v>912</v>
      </c>
      <c r="F113" s="7" t="s">
        <v>113</v>
      </c>
      <c r="G113" s="1" t="s">
        <v>112</v>
      </c>
      <c r="H113" s="2" t="s">
        <v>114</v>
      </c>
      <c r="I113" s="2" t="s">
        <v>14</v>
      </c>
      <c r="J113" s="2" t="s">
        <v>17</v>
      </c>
      <c r="K113" s="3" t="s">
        <v>18</v>
      </c>
      <c r="L113" s="2">
        <v>20</v>
      </c>
      <c r="M113" s="3" t="s">
        <v>121</v>
      </c>
      <c r="N113" s="2">
        <v>10</v>
      </c>
      <c r="O113" s="1" t="s">
        <v>325</v>
      </c>
      <c r="P113" s="1" t="s">
        <v>599</v>
      </c>
      <c r="Q113" s="2" t="s">
        <v>326</v>
      </c>
      <c r="R113" s="7" t="s">
        <v>325</v>
      </c>
      <c r="S113" s="1" t="s">
        <v>600</v>
      </c>
      <c r="T113" s="5">
        <v>0</v>
      </c>
      <c r="U113" s="5">
        <v>0</v>
      </c>
      <c r="V113" s="5">
        <v>0</v>
      </c>
      <c r="W113" s="5">
        <v>0</v>
      </c>
      <c r="X113" s="5">
        <v>0</v>
      </c>
      <c r="Y113" s="5">
        <v>0</v>
      </c>
      <c r="Z113" s="5">
        <v>0</v>
      </c>
      <c r="AA113" s="5">
        <v>0</v>
      </c>
      <c r="AB113" s="5">
        <v>330000</v>
      </c>
      <c r="AC113" s="5">
        <v>0</v>
      </c>
      <c r="AD113" s="5">
        <v>0</v>
      </c>
      <c r="AE113" s="5">
        <v>0</v>
      </c>
    </row>
    <row r="114" spans="2:31" ht="101.5" x14ac:dyDescent="0.35">
      <c r="B114" s="1" t="s">
        <v>111</v>
      </c>
      <c r="C114" s="2">
        <v>20</v>
      </c>
      <c r="D114" s="2">
        <v>15</v>
      </c>
      <c r="E114" s="2">
        <v>912</v>
      </c>
      <c r="F114" s="7" t="s">
        <v>113</v>
      </c>
      <c r="G114" s="1" t="s">
        <v>112</v>
      </c>
      <c r="H114" s="2" t="s">
        <v>114</v>
      </c>
      <c r="I114" s="2" t="s">
        <v>14</v>
      </c>
      <c r="J114" s="2" t="s">
        <v>17</v>
      </c>
      <c r="K114" s="3" t="s">
        <v>18</v>
      </c>
      <c r="L114" s="2">
        <v>20</v>
      </c>
      <c r="M114" s="3" t="s">
        <v>121</v>
      </c>
      <c r="N114" s="2">
        <v>10</v>
      </c>
      <c r="O114" s="1" t="s">
        <v>327</v>
      </c>
      <c r="P114" s="1" t="s">
        <v>601</v>
      </c>
      <c r="Q114" s="2" t="s">
        <v>328</v>
      </c>
      <c r="R114" s="7" t="s">
        <v>327</v>
      </c>
      <c r="S114" s="1" t="s">
        <v>602</v>
      </c>
      <c r="T114" s="5">
        <v>0</v>
      </c>
      <c r="U114" s="5">
        <v>0</v>
      </c>
      <c r="V114" s="5">
        <v>0</v>
      </c>
      <c r="W114" s="5">
        <v>0</v>
      </c>
      <c r="X114" s="5">
        <v>0</v>
      </c>
      <c r="Y114" s="5">
        <v>0</v>
      </c>
      <c r="Z114" s="5">
        <v>0</v>
      </c>
      <c r="AA114" s="5">
        <v>0</v>
      </c>
      <c r="AB114" s="5">
        <v>330000</v>
      </c>
      <c r="AC114" s="5">
        <v>0</v>
      </c>
      <c r="AD114" s="5">
        <v>0</v>
      </c>
      <c r="AE114" s="5">
        <v>0</v>
      </c>
    </row>
    <row r="115" spans="2:31" ht="130.5" x14ac:dyDescent="0.35">
      <c r="B115" s="1" t="s">
        <v>111</v>
      </c>
      <c r="C115" s="2">
        <v>20</v>
      </c>
      <c r="D115" s="2">
        <v>15</v>
      </c>
      <c r="E115" s="2">
        <v>912</v>
      </c>
      <c r="F115" s="7" t="s">
        <v>113</v>
      </c>
      <c r="G115" s="1" t="s">
        <v>112</v>
      </c>
      <c r="H115" s="2" t="s">
        <v>114</v>
      </c>
      <c r="I115" s="2" t="s">
        <v>14</v>
      </c>
      <c r="J115" s="2" t="s">
        <v>17</v>
      </c>
      <c r="K115" s="3" t="s">
        <v>18</v>
      </c>
      <c r="L115" s="2">
        <v>20</v>
      </c>
      <c r="M115" s="3" t="s">
        <v>121</v>
      </c>
      <c r="N115" s="2">
        <v>10</v>
      </c>
      <c r="O115" s="1" t="s">
        <v>329</v>
      </c>
      <c r="P115" s="1" t="s">
        <v>603</v>
      </c>
      <c r="Q115" s="2" t="s">
        <v>330</v>
      </c>
      <c r="R115" s="7" t="s">
        <v>329</v>
      </c>
      <c r="S115" s="1" t="s">
        <v>604</v>
      </c>
      <c r="T115" s="5">
        <v>0</v>
      </c>
      <c r="U115" s="5">
        <v>0</v>
      </c>
      <c r="V115" s="5">
        <v>0</v>
      </c>
      <c r="W115" s="5">
        <v>0</v>
      </c>
      <c r="X115" s="5">
        <v>0</v>
      </c>
      <c r="Y115" s="5">
        <v>0</v>
      </c>
      <c r="Z115" s="5">
        <v>0</v>
      </c>
      <c r="AA115" s="5">
        <v>0</v>
      </c>
      <c r="AB115" s="5">
        <v>5500000</v>
      </c>
      <c r="AC115" s="5">
        <v>0</v>
      </c>
      <c r="AD115" s="5">
        <v>0</v>
      </c>
      <c r="AE115" s="5">
        <v>0</v>
      </c>
    </row>
    <row r="116" spans="2:31" ht="58" x14ac:dyDescent="0.35">
      <c r="B116" s="1" t="s">
        <v>111</v>
      </c>
      <c r="C116" s="2">
        <v>20</v>
      </c>
      <c r="D116" s="2">
        <v>15</v>
      </c>
      <c r="E116" s="2">
        <v>123</v>
      </c>
      <c r="F116" s="7" t="s">
        <v>116</v>
      </c>
      <c r="G116" s="1" t="s">
        <v>115</v>
      </c>
      <c r="H116" s="2" t="s">
        <v>117</v>
      </c>
      <c r="I116" s="2" t="s">
        <v>14</v>
      </c>
      <c r="J116" s="2" t="s">
        <v>13</v>
      </c>
      <c r="K116" s="3" t="s">
        <v>15</v>
      </c>
      <c r="L116" s="2">
        <v>10</v>
      </c>
      <c r="M116" s="3" t="s">
        <v>121</v>
      </c>
      <c r="N116" s="2">
        <v>10</v>
      </c>
      <c r="O116" s="1" t="s">
        <v>331</v>
      </c>
      <c r="P116" s="1" t="s">
        <v>605</v>
      </c>
      <c r="Q116" s="2" t="s">
        <v>332</v>
      </c>
      <c r="R116" s="7" t="s">
        <v>333</v>
      </c>
      <c r="S116" s="1" t="s">
        <v>606</v>
      </c>
      <c r="T116" s="5">
        <v>0</v>
      </c>
      <c r="U116" s="5">
        <v>0</v>
      </c>
      <c r="V116" s="5">
        <v>2000000</v>
      </c>
      <c r="W116" s="5">
        <v>0</v>
      </c>
      <c r="X116" s="5">
        <v>0</v>
      </c>
      <c r="Y116" s="5">
        <v>0</v>
      </c>
      <c r="Z116" s="5">
        <v>0</v>
      </c>
      <c r="AA116" s="5">
        <v>0</v>
      </c>
      <c r="AB116" s="5">
        <v>0</v>
      </c>
      <c r="AC116" s="5">
        <v>0</v>
      </c>
      <c r="AD116" s="5">
        <v>0</v>
      </c>
      <c r="AE116" s="5">
        <v>0</v>
      </c>
    </row>
    <row r="117" spans="2:31" ht="87" x14ac:dyDescent="0.35">
      <c r="B117" s="1" t="s">
        <v>111</v>
      </c>
      <c r="C117" s="2">
        <v>20</v>
      </c>
      <c r="D117" s="2">
        <v>15</v>
      </c>
      <c r="E117" s="2">
        <v>123</v>
      </c>
      <c r="F117" s="7" t="s">
        <v>116</v>
      </c>
      <c r="G117" s="1" t="s">
        <v>115</v>
      </c>
      <c r="H117" s="2" t="s">
        <v>117</v>
      </c>
      <c r="I117" s="2" t="s">
        <v>14</v>
      </c>
      <c r="J117" s="2" t="s">
        <v>13</v>
      </c>
      <c r="K117" s="3" t="s">
        <v>15</v>
      </c>
      <c r="L117" s="2">
        <v>10</v>
      </c>
      <c r="M117" s="3" t="s">
        <v>121</v>
      </c>
      <c r="N117" s="2">
        <v>10</v>
      </c>
      <c r="O117" s="1" t="s">
        <v>334</v>
      </c>
      <c r="P117" s="1" t="s">
        <v>607</v>
      </c>
      <c r="Q117" s="2" t="s">
        <v>335</v>
      </c>
      <c r="R117" s="7" t="s">
        <v>334</v>
      </c>
      <c r="S117" s="1" t="s">
        <v>608</v>
      </c>
      <c r="T117" s="5">
        <v>0</v>
      </c>
      <c r="U117" s="5">
        <v>3000000</v>
      </c>
      <c r="V117" s="5">
        <v>9000000</v>
      </c>
      <c r="W117" s="5">
        <v>0</v>
      </c>
      <c r="X117" s="5">
        <v>0</v>
      </c>
      <c r="Y117" s="5">
        <v>0</v>
      </c>
      <c r="Z117" s="5">
        <v>0</v>
      </c>
      <c r="AA117" s="5">
        <v>0</v>
      </c>
      <c r="AB117" s="5">
        <v>0</v>
      </c>
      <c r="AC117" s="5">
        <v>0</v>
      </c>
      <c r="AD117" s="5">
        <v>0</v>
      </c>
      <c r="AE117" s="5">
        <v>0</v>
      </c>
    </row>
    <row r="118" spans="2:31" ht="72.5" x14ac:dyDescent="0.35">
      <c r="B118" s="1" t="s">
        <v>111</v>
      </c>
      <c r="C118" s="2">
        <v>20</v>
      </c>
      <c r="D118" s="2">
        <v>15</v>
      </c>
      <c r="E118" s="2">
        <v>123</v>
      </c>
      <c r="F118" s="7" t="s">
        <v>116</v>
      </c>
      <c r="G118" s="1" t="s">
        <v>115</v>
      </c>
      <c r="H118" s="2" t="s">
        <v>117</v>
      </c>
      <c r="I118" s="2" t="s">
        <v>14</v>
      </c>
      <c r="J118" s="2" t="s">
        <v>13</v>
      </c>
      <c r="K118" s="3" t="s">
        <v>15</v>
      </c>
      <c r="L118" s="2">
        <v>10</v>
      </c>
      <c r="M118" s="3" t="s">
        <v>121</v>
      </c>
      <c r="N118" s="2">
        <v>10</v>
      </c>
      <c r="O118" s="1" t="s">
        <v>336</v>
      </c>
      <c r="P118" s="1" t="s">
        <v>609</v>
      </c>
      <c r="Q118" s="2" t="s">
        <v>337</v>
      </c>
      <c r="R118" s="7" t="s">
        <v>338</v>
      </c>
      <c r="S118" s="1" t="s">
        <v>610</v>
      </c>
      <c r="T118" s="5">
        <v>0</v>
      </c>
      <c r="U118" s="5">
        <v>0</v>
      </c>
      <c r="V118" s="5">
        <v>6367100</v>
      </c>
      <c r="W118" s="5">
        <v>0</v>
      </c>
      <c r="X118" s="5">
        <v>0</v>
      </c>
      <c r="Y118" s="5">
        <v>0</v>
      </c>
      <c r="Z118" s="5">
        <v>0</v>
      </c>
      <c r="AA118" s="5">
        <v>0</v>
      </c>
      <c r="AB118" s="5">
        <v>0</v>
      </c>
      <c r="AC118" s="5">
        <v>0</v>
      </c>
      <c r="AD118" s="5">
        <v>0</v>
      </c>
      <c r="AE118" s="5">
        <v>0</v>
      </c>
    </row>
    <row r="119" spans="2:31" ht="87" x14ac:dyDescent="0.35">
      <c r="B119" s="1" t="s">
        <v>111</v>
      </c>
      <c r="C119" s="2">
        <v>20</v>
      </c>
      <c r="D119" s="2">
        <v>15</v>
      </c>
      <c r="E119" s="2">
        <v>123</v>
      </c>
      <c r="F119" s="7" t="s">
        <v>116</v>
      </c>
      <c r="G119" s="1" t="s">
        <v>115</v>
      </c>
      <c r="H119" s="2" t="s">
        <v>117</v>
      </c>
      <c r="I119" s="2" t="s">
        <v>14</v>
      </c>
      <c r="J119" s="2" t="s">
        <v>13</v>
      </c>
      <c r="K119" s="3" t="s">
        <v>15</v>
      </c>
      <c r="L119" s="2">
        <v>10</v>
      </c>
      <c r="M119" s="3" t="s">
        <v>121</v>
      </c>
      <c r="N119" s="2">
        <v>10</v>
      </c>
      <c r="O119" s="1" t="s">
        <v>339</v>
      </c>
      <c r="P119" s="1" t="s">
        <v>611</v>
      </c>
      <c r="Q119" s="2" t="s">
        <v>340</v>
      </c>
      <c r="R119" s="7" t="s">
        <v>339</v>
      </c>
      <c r="S119" s="1" t="s">
        <v>612</v>
      </c>
      <c r="T119" s="5">
        <v>0</v>
      </c>
      <c r="U119" s="5">
        <v>0</v>
      </c>
      <c r="V119" s="5">
        <v>49343135</v>
      </c>
      <c r="W119" s="5">
        <v>0</v>
      </c>
      <c r="X119" s="5">
        <v>0</v>
      </c>
      <c r="Y119" s="5">
        <v>0</v>
      </c>
      <c r="Z119" s="5">
        <v>0</v>
      </c>
      <c r="AA119" s="5">
        <v>0</v>
      </c>
      <c r="AB119" s="5">
        <v>0</v>
      </c>
      <c r="AC119" s="5">
        <v>0</v>
      </c>
      <c r="AD119" s="5">
        <v>0</v>
      </c>
      <c r="AE119" s="5">
        <v>0</v>
      </c>
    </row>
    <row r="120" spans="2:31" ht="101.5" x14ac:dyDescent="0.35">
      <c r="B120" s="1" t="s">
        <v>111</v>
      </c>
      <c r="C120" s="2">
        <v>20</v>
      </c>
      <c r="D120" s="2">
        <v>15</v>
      </c>
      <c r="E120" s="2">
        <v>123</v>
      </c>
      <c r="F120" s="7" t="s">
        <v>116</v>
      </c>
      <c r="G120" s="1" t="s">
        <v>115</v>
      </c>
      <c r="H120" s="2" t="s">
        <v>117</v>
      </c>
      <c r="I120" s="2" t="s">
        <v>14</v>
      </c>
      <c r="J120" s="2" t="s">
        <v>13</v>
      </c>
      <c r="K120" s="3" t="s">
        <v>15</v>
      </c>
      <c r="L120" s="2">
        <v>10</v>
      </c>
      <c r="M120" s="3" t="s">
        <v>121</v>
      </c>
      <c r="N120" s="2">
        <v>10</v>
      </c>
      <c r="O120" s="1" t="s">
        <v>341</v>
      </c>
      <c r="P120" s="1" t="s">
        <v>613</v>
      </c>
      <c r="Q120" s="2" t="s">
        <v>342</v>
      </c>
      <c r="R120" s="7" t="s">
        <v>341</v>
      </c>
      <c r="S120" s="1" t="s">
        <v>614</v>
      </c>
      <c r="T120" s="5">
        <v>0</v>
      </c>
      <c r="U120" s="5">
        <v>0</v>
      </c>
      <c r="V120" s="5">
        <v>30000000</v>
      </c>
      <c r="W120" s="5">
        <v>0</v>
      </c>
      <c r="X120" s="5">
        <v>0</v>
      </c>
      <c r="Y120" s="5">
        <v>0</v>
      </c>
      <c r="Z120" s="5">
        <v>0</v>
      </c>
      <c r="AA120" s="5">
        <v>0</v>
      </c>
      <c r="AB120" s="5">
        <v>0</v>
      </c>
      <c r="AC120" s="5">
        <v>0</v>
      </c>
      <c r="AD120" s="5">
        <v>0</v>
      </c>
      <c r="AE120" s="5">
        <v>0</v>
      </c>
    </row>
    <row r="121" spans="2:31" ht="43.5" x14ac:dyDescent="0.35">
      <c r="B121" s="1" t="s">
        <v>111</v>
      </c>
      <c r="C121" s="2">
        <v>20</v>
      </c>
      <c r="D121" s="2">
        <v>15</v>
      </c>
      <c r="E121" s="2">
        <v>123</v>
      </c>
      <c r="F121" s="7" t="s">
        <v>116</v>
      </c>
      <c r="G121" s="1" t="s">
        <v>115</v>
      </c>
      <c r="H121" s="2" t="s">
        <v>117</v>
      </c>
      <c r="I121" s="2" t="s">
        <v>14</v>
      </c>
      <c r="J121" s="2" t="s">
        <v>13</v>
      </c>
      <c r="K121" s="3" t="s">
        <v>15</v>
      </c>
      <c r="L121" s="2">
        <v>10</v>
      </c>
      <c r="M121" s="3" t="s">
        <v>16</v>
      </c>
      <c r="N121" s="2">
        <v>20</v>
      </c>
      <c r="O121" s="1" t="s">
        <v>343</v>
      </c>
      <c r="P121" s="1" t="s">
        <v>615</v>
      </c>
      <c r="Q121" s="2" t="s">
        <v>335</v>
      </c>
      <c r="R121" s="7" t="s">
        <v>334</v>
      </c>
      <c r="S121" s="1" t="s">
        <v>608</v>
      </c>
      <c r="T121" s="5">
        <v>-3000000</v>
      </c>
      <c r="U121" s="5">
        <v>3000000</v>
      </c>
      <c r="V121" s="5">
        <v>0</v>
      </c>
      <c r="W121" s="5">
        <v>0</v>
      </c>
      <c r="X121" s="5">
        <v>0</v>
      </c>
      <c r="Y121" s="5">
        <v>0</v>
      </c>
      <c r="Z121" s="5">
        <v>0</v>
      </c>
      <c r="AA121" s="5">
        <v>0</v>
      </c>
      <c r="AB121" s="5">
        <v>0</v>
      </c>
      <c r="AC121" s="5">
        <v>0</v>
      </c>
      <c r="AD121" s="5">
        <v>0</v>
      </c>
      <c r="AE121" s="5">
        <v>0</v>
      </c>
    </row>
    <row r="122" spans="2:31" ht="87" x14ac:dyDescent="0.35">
      <c r="B122" s="1" t="s">
        <v>111</v>
      </c>
      <c r="C122" s="2">
        <v>20</v>
      </c>
      <c r="D122" s="2">
        <v>15</v>
      </c>
      <c r="E122" s="2">
        <v>123</v>
      </c>
      <c r="F122" s="7" t="s">
        <v>116</v>
      </c>
      <c r="G122" s="1" t="s">
        <v>115</v>
      </c>
      <c r="H122" s="2" t="s">
        <v>117</v>
      </c>
      <c r="I122" s="2" t="s">
        <v>14</v>
      </c>
      <c r="J122" s="2" t="s">
        <v>13</v>
      </c>
      <c r="K122" s="3" t="s">
        <v>15</v>
      </c>
      <c r="L122" s="2">
        <v>10</v>
      </c>
      <c r="M122" s="3" t="s">
        <v>16</v>
      </c>
      <c r="N122" s="2">
        <v>20</v>
      </c>
      <c r="O122" s="1" t="s">
        <v>344</v>
      </c>
      <c r="P122" s="1" t="s">
        <v>616</v>
      </c>
      <c r="Q122" s="2" t="s">
        <v>335</v>
      </c>
      <c r="R122" s="7" t="s">
        <v>334</v>
      </c>
      <c r="S122" s="1" t="s">
        <v>608</v>
      </c>
      <c r="T122" s="5">
        <v>3000000</v>
      </c>
      <c r="U122" s="5">
        <v>-3000000</v>
      </c>
      <c r="V122" s="5">
        <v>0</v>
      </c>
      <c r="W122" s="5">
        <v>0</v>
      </c>
      <c r="X122" s="5">
        <v>0</v>
      </c>
      <c r="Y122" s="5">
        <v>0</v>
      </c>
      <c r="Z122" s="5">
        <v>0</v>
      </c>
      <c r="AA122" s="5">
        <v>0</v>
      </c>
      <c r="AB122" s="5">
        <v>0</v>
      </c>
      <c r="AC122" s="5">
        <v>0</v>
      </c>
      <c r="AD122" s="5">
        <v>0</v>
      </c>
      <c r="AE122" s="5">
        <v>0</v>
      </c>
    </row>
    <row r="123" spans="2:31" ht="72.5" x14ac:dyDescent="0.35">
      <c r="B123" s="1" t="s">
        <v>111</v>
      </c>
      <c r="C123" s="2">
        <v>20</v>
      </c>
      <c r="D123" s="2">
        <v>15</v>
      </c>
      <c r="E123" s="2">
        <v>123</v>
      </c>
      <c r="F123" s="7" t="s">
        <v>116</v>
      </c>
      <c r="G123" s="1" t="s">
        <v>115</v>
      </c>
      <c r="H123" s="2" t="s">
        <v>117</v>
      </c>
      <c r="I123" s="2" t="s">
        <v>14</v>
      </c>
      <c r="J123" s="2" t="s">
        <v>13</v>
      </c>
      <c r="K123" s="3" t="s">
        <v>15</v>
      </c>
      <c r="L123" s="2">
        <v>10</v>
      </c>
      <c r="M123" s="3" t="s">
        <v>16</v>
      </c>
      <c r="N123" s="2">
        <v>20</v>
      </c>
      <c r="O123" s="1" t="s">
        <v>345</v>
      </c>
      <c r="P123" s="1" t="s">
        <v>617</v>
      </c>
      <c r="Q123" s="2" t="s">
        <v>342</v>
      </c>
      <c r="R123" s="7" t="s">
        <v>341</v>
      </c>
      <c r="S123" s="1" t="s">
        <v>614</v>
      </c>
      <c r="T123" s="5">
        <v>0</v>
      </c>
      <c r="U123" s="5">
        <v>0</v>
      </c>
      <c r="V123" s="5">
        <v>-30000000</v>
      </c>
      <c r="W123" s="5">
        <v>0</v>
      </c>
      <c r="X123" s="5">
        <v>0</v>
      </c>
      <c r="Y123" s="5">
        <v>0</v>
      </c>
      <c r="Z123" s="5">
        <v>0</v>
      </c>
      <c r="AA123" s="5">
        <v>0</v>
      </c>
      <c r="AB123" s="5">
        <v>0</v>
      </c>
      <c r="AC123" s="5">
        <v>0</v>
      </c>
      <c r="AD123" s="5">
        <v>0</v>
      </c>
      <c r="AE123" s="5">
        <v>0</v>
      </c>
    </row>
    <row r="124" spans="2:31" ht="87" x14ac:dyDescent="0.35">
      <c r="B124" s="1" t="s">
        <v>111</v>
      </c>
      <c r="C124" s="2">
        <v>20</v>
      </c>
      <c r="D124" s="2">
        <v>15</v>
      </c>
      <c r="E124" s="2">
        <v>123</v>
      </c>
      <c r="F124" s="7" t="s">
        <v>116</v>
      </c>
      <c r="G124" s="1" t="s">
        <v>115</v>
      </c>
      <c r="H124" s="2" t="s">
        <v>117</v>
      </c>
      <c r="I124" s="2" t="s">
        <v>14</v>
      </c>
      <c r="J124" s="2" t="s">
        <v>17</v>
      </c>
      <c r="K124" s="3" t="s">
        <v>18</v>
      </c>
      <c r="L124" s="2">
        <v>20</v>
      </c>
      <c r="M124" s="3" t="s">
        <v>121</v>
      </c>
      <c r="N124" s="2">
        <v>10</v>
      </c>
      <c r="O124" s="1" t="s">
        <v>346</v>
      </c>
      <c r="P124" s="1" t="s">
        <v>618</v>
      </c>
      <c r="Q124" s="2" t="s">
        <v>347</v>
      </c>
      <c r="R124" s="7" t="s">
        <v>348</v>
      </c>
      <c r="S124" s="1" t="s">
        <v>619</v>
      </c>
      <c r="T124" s="5">
        <v>2500000</v>
      </c>
      <c r="U124" s="5">
        <v>0</v>
      </c>
      <c r="V124" s="5">
        <v>0</v>
      </c>
      <c r="W124" s="5">
        <v>0</v>
      </c>
      <c r="X124" s="5">
        <v>0</v>
      </c>
      <c r="Y124" s="5">
        <v>0</v>
      </c>
      <c r="Z124" s="5">
        <v>0</v>
      </c>
      <c r="AA124" s="5">
        <v>0</v>
      </c>
      <c r="AB124" s="5">
        <v>0</v>
      </c>
      <c r="AC124" s="5">
        <v>0</v>
      </c>
      <c r="AD124" s="5">
        <v>0</v>
      </c>
      <c r="AE124" s="5">
        <v>0</v>
      </c>
    </row>
    <row r="125" spans="2:31" ht="130.5" x14ac:dyDescent="0.35">
      <c r="B125" s="1" t="s">
        <v>118</v>
      </c>
      <c r="C125" s="2">
        <v>10</v>
      </c>
      <c r="D125" s="2">
        <v>16</v>
      </c>
      <c r="E125" s="2">
        <v>949</v>
      </c>
      <c r="F125" s="7" t="s">
        <v>349</v>
      </c>
      <c r="G125" s="1" t="s">
        <v>350</v>
      </c>
      <c r="H125" s="2" t="s">
        <v>351</v>
      </c>
      <c r="I125" s="2" t="s">
        <v>14</v>
      </c>
      <c r="J125" s="2" t="s">
        <v>13</v>
      </c>
      <c r="K125" s="3" t="s">
        <v>15</v>
      </c>
      <c r="L125" s="2">
        <v>10</v>
      </c>
      <c r="M125" s="3" t="s">
        <v>121</v>
      </c>
      <c r="N125" s="2">
        <v>10</v>
      </c>
      <c r="O125" s="1" t="s">
        <v>352</v>
      </c>
      <c r="P125" s="1" t="s">
        <v>620</v>
      </c>
      <c r="Q125" s="2"/>
      <c r="R125" s="7"/>
      <c r="S125" s="1" t="s">
        <v>433</v>
      </c>
      <c r="T125" s="5">
        <v>0</v>
      </c>
      <c r="U125" s="5">
        <v>0</v>
      </c>
      <c r="V125" s="5">
        <v>0</v>
      </c>
      <c r="W125" s="5">
        <v>0</v>
      </c>
      <c r="X125" s="5">
        <v>0</v>
      </c>
      <c r="Y125" s="5">
        <v>0</v>
      </c>
      <c r="Z125" s="5">
        <v>0</v>
      </c>
      <c r="AA125" s="5">
        <v>0</v>
      </c>
      <c r="AB125" s="5">
        <v>0</v>
      </c>
      <c r="AC125" s="5">
        <v>0</v>
      </c>
      <c r="AD125" s="5">
        <v>0</v>
      </c>
      <c r="AE125" s="5">
        <v>0</v>
      </c>
    </row>
    <row r="126" spans="2:31" ht="101.5" x14ac:dyDescent="0.35">
      <c r="B126" s="1" t="s">
        <v>118</v>
      </c>
      <c r="C126" s="2">
        <v>10</v>
      </c>
      <c r="D126" s="2">
        <v>16</v>
      </c>
      <c r="E126" s="2">
        <v>949</v>
      </c>
      <c r="F126" s="7" t="s">
        <v>349</v>
      </c>
      <c r="G126" s="1" t="s">
        <v>350</v>
      </c>
      <c r="H126" s="2" t="s">
        <v>351</v>
      </c>
      <c r="I126" s="2" t="s">
        <v>14</v>
      </c>
      <c r="J126" s="2" t="s">
        <v>13</v>
      </c>
      <c r="K126" s="3" t="s">
        <v>15</v>
      </c>
      <c r="L126" s="2">
        <v>10</v>
      </c>
      <c r="M126" s="3" t="s">
        <v>121</v>
      </c>
      <c r="N126" s="2">
        <v>10</v>
      </c>
      <c r="O126" s="1" t="s">
        <v>353</v>
      </c>
      <c r="P126" s="1" t="s">
        <v>621</v>
      </c>
      <c r="Q126" s="2"/>
      <c r="R126" s="7"/>
      <c r="S126" s="1" t="s">
        <v>433</v>
      </c>
      <c r="T126" s="5">
        <v>0</v>
      </c>
      <c r="U126" s="5">
        <v>0</v>
      </c>
      <c r="V126" s="5">
        <v>0</v>
      </c>
      <c r="W126" s="5">
        <v>0</v>
      </c>
      <c r="X126" s="5">
        <v>0</v>
      </c>
      <c r="Y126" s="5">
        <v>0</v>
      </c>
      <c r="Z126" s="5">
        <v>0</v>
      </c>
      <c r="AA126" s="5">
        <v>0</v>
      </c>
      <c r="AB126" s="5">
        <v>0</v>
      </c>
      <c r="AC126" s="5">
        <v>0</v>
      </c>
      <c r="AD126" s="5">
        <v>0</v>
      </c>
      <c r="AE126" s="5">
        <v>0</v>
      </c>
    </row>
    <row r="127" spans="2:31" ht="333.5" x14ac:dyDescent="0.35">
      <c r="B127" s="1" t="s">
        <v>118</v>
      </c>
      <c r="C127" s="2">
        <v>10</v>
      </c>
      <c r="D127" s="2">
        <v>16</v>
      </c>
      <c r="E127" s="2">
        <v>949</v>
      </c>
      <c r="F127" s="7" t="s">
        <v>349</v>
      </c>
      <c r="G127" s="1" t="s">
        <v>350</v>
      </c>
      <c r="H127" s="2" t="s">
        <v>351</v>
      </c>
      <c r="I127" s="2" t="s">
        <v>14</v>
      </c>
      <c r="J127" s="2" t="s">
        <v>13</v>
      </c>
      <c r="K127" s="3" t="s">
        <v>15</v>
      </c>
      <c r="L127" s="2">
        <v>10</v>
      </c>
      <c r="M127" s="3" t="s">
        <v>121</v>
      </c>
      <c r="N127" s="2">
        <v>10</v>
      </c>
      <c r="O127" s="1" t="s">
        <v>354</v>
      </c>
      <c r="P127" s="1" t="s">
        <v>622</v>
      </c>
      <c r="Q127" s="2"/>
      <c r="R127" s="7"/>
      <c r="S127" s="1" t="s">
        <v>433</v>
      </c>
      <c r="T127" s="5">
        <v>0</v>
      </c>
      <c r="U127" s="5">
        <v>0</v>
      </c>
      <c r="V127" s="5">
        <v>0</v>
      </c>
      <c r="W127" s="5">
        <v>0</v>
      </c>
      <c r="X127" s="5">
        <v>0</v>
      </c>
      <c r="Y127" s="5">
        <v>0</v>
      </c>
      <c r="Z127" s="5">
        <v>0</v>
      </c>
      <c r="AA127" s="5">
        <v>0</v>
      </c>
      <c r="AB127" s="5">
        <v>0</v>
      </c>
      <c r="AC127" s="5">
        <v>0</v>
      </c>
      <c r="AD127" s="5">
        <v>0</v>
      </c>
      <c r="AE127" s="5">
        <v>0</v>
      </c>
    </row>
    <row r="128" spans="2:31" ht="101.5" x14ac:dyDescent="0.35">
      <c r="B128" s="1" t="s">
        <v>118</v>
      </c>
      <c r="C128" s="2">
        <v>10</v>
      </c>
      <c r="D128" s="2">
        <v>16</v>
      </c>
      <c r="E128" s="2">
        <v>949</v>
      </c>
      <c r="F128" s="7" t="s">
        <v>349</v>
      </c>
      <c r="G128" s="1" t="s">
        <v>350</v>
      </c>
      <c r="H128" s="2" t="s">
        <v>351</v>
      </c>
      <c r="I128" s="2" t="s">
        <v>14</v>
      </c>
      <c r="J128" s="2" t="s">
        <v>13</v>
      </c>
      <c r="K128" s="3" t="s">
        <v>15</v>
      </c>
      <c r="L128" s="2">
        <v>10</v>
      </c>
      <c r="M128" s="3" t="s">
        <v>121</v>
      </c>
      <c r="N128" s="2">
        <v>10</v>
      </c>
      <c r="O128" s="1" t="s">
        <v>355</v>
      </c>
      <c r="P128" s="1" t="s">
        <v>623</v>
      </c>
      <c r="Q128" s="2"/>
      <c r="R128" s="7"/>
      <c r="S128" s="1" t="s">
        <v>433</v>
      </c>
      <c r="T128" s="5">
        <v>0</v>
      </c>
      <c r="U128" s="5">
        <v>0</v>
      </c>
      <c r="V128" s="5">
        <v>0</v>
      </c>
      <c r="W128" s="5">
        <v>0</v>
      </c>
      <c r="X128" s="5">
        <v>0</v>
      </c>
      <c r="Y128" s="5">
        <v>0</v>
      </c>
      <c r="Z128" s="5">
        <v>0</v>
      </c>
      <c r="AA128" s="5">
        <v>0</v>
      </c>
      <c r="AB128" s="5">
        <v>0</v>
      </c>
      <c r="AC128" s="5">
        <v>0</v>
      </c>
      <c r="AD128" s="5">
        <v>0</v>
      </c>
      <c r="AE128" s="5">
        <v>0</v>
      </c>
    </row>
    <row r="129" spans="2:31" ht="159.5" x14ac:dyDescent="0.35">
      <c r="B129" s="1" t="s">
        <v>118</v>
      </c>
      <c r="C129" s="2">
        <v>10</v>
      </c>
      <c r="D129" s="2">
        <v>16</v>
      </c>
      <c r="E129" s="2">
        <v>949</v>
      </c>
      <c r="F129" s="7" t="s">
        <v>349</v>
      </c>
      <c r="G129" s="1" t="s">
        <v>350</v>
      </c>
      <c r="H129" s="2" t="s">
        <v>351</v>
      </c>
      <c r="I129" s="2" t="s">
        <v>14</v>
      </c>
      <c r="J129" s="2" t="s">
        <v>13</v>
      </c>
      <c r="K129" s="3" t="s">
        <v>15</v>
      </c>
      <c r="L129" s="2">
        <v>10</v>
      </c>
      <c r="M129" s="3" t="s">
        <v>121</v>
      </c>
      <c r="N129" s="2">
        <v>10</v>
      </c>
      <c r="O129" s="1" t="s">
        <v>356</v>
      </c>
      <c r="P129" s="1" t="s">
        <v>624</v>
      </c>
      <c r="Q129" s="2"/>
      <c r="R129" s="7"/>
      <c r="S129" s="1" t="s">
        <v>433</v>
      </c>
      <c r="T129" s="5">
        <v>0</v>
      </c>
      <c r="U129" s="5">
        <v>0</v>
      </c>
      <c r="V129" s="5">
        <v>0</v>
      </c>
      <c r="W129" s="5">
        <v>0</v>
      </c>
      <c r="X129" s="5">
        <v>0</v>
      </c>
      <c r="Y129" s="5">
        <v>0</v>
      </c>
      <c r="Z129" s="5">
        <v>0</v>
      </c>
      <c r="AA129" s="5">
        <v>0</v>
      </c>
      <c r="AB129" s="5">
        <v>0</v>
      </c>
      <c r="AC129" s="5">
        <v>0</v>
      </c>
      <c r="AD129" s="5">
        <v>0</v>
      </c>
      <c r="AE129" s="5">
        <v>0</v>
      </c>
    </row>
    <row r="130" spans="2:31" ht="101.5" x14ac:dyDescent="0.35">
      <c r="B130" s="1" t="s">
        <v>118</v>
      </c>
      <c r="C130" s="2">
        <v>10</v>
      </c>
      <c r="D130" s="2">
        <v>16</v>
      </c>
      <c r="E130" s="2">
        <v>949</v>
      </c>
      <c r="F130" s="7" t="s">
        <v>349</v>
      </c>
      <c r="G130" s="1" t="s">
        <v>350</v>
      </c>
      <c r="H130" s="2" t="s">
        <v>351</v>
      </c>
      <c r="I130" s="2" t="s">
        <v>14</v>
      </c>
      <c r="J130" s="2" t="s">
        <v>13</v>
      </c>
      <c r="K130" s="3" t="s">
        <v>15</v>
      </c>
      <c r="L130" s="2">
        <v>10</v>
      </c>
      <c r="M130" s="3" t="s">
        <v>121</v>
      </c>
      <c r="N130" s="2">
        <v>10</v>
      </c>
      <c r="O130" s="1" t="s">
        <v>357</v>
      </c>
      <c r="P130" s="1" t="s">
        <v>625</v>
      </c>
      <c r="Q130" s="2"/>
      <c r="R130" s="7"/>
      <c r="S130" s="1" t="s">
        <v>433</v>
      </c>
      <c r="T130" s="5">
        <v>0</v>
      </c>
      <c r="U130" s="5">
        <v>0</v>
      </c>
      <c r="V130" s="5">
        <v>0</v>
      </c>
      <c r="W130" s="5">
        <v>0</v>
      </c>
      <c r="X130" s="5">
        <v>0</v>
      </c>
      <c r="Y130" s="5">
        <v>0</v>
      </c>
      <c r="Z130" s="5">
        <v>0</v>
      </c>
      <c r="AA130" s="5">
        <v>0</v>
      </c>
      <c r="AB130" s="5">
        <v>0</v>
      </c>
      <c r="AC130" s="5">
        <v>0</v>
      </c>
      <c r="AD130" s="5">
        <v>0</v>
      </c>
      <c r="AE130" s="5">
        <v>0</v>
      </c>
    </row>
    <row r="131" spans="2:31" ht="116" x14ac:dyDescent="0.35">
      <c r="B131" s="1" t="s">
        <v>118</v>
      </c>
      <c r="C131" s="2">
        <v>10</v>
      </c>
      <c r="D131" s="2">
        <v>16</v>
      </c>
      <c r="E131" s="2">
        <v>949</v>
      </c>
      <c r="F131" s="7" t="s">
        <v>349</v>
      </c>
      <c r="G131" s="1" t="s">
        <v>350</v>
      </c>
      <c r="H131" s="2" t="s">
        <v>351</v>
      </c>
      <c r="I131" s="2" t="s">
        <v>14</v>
      </c>
      <c r="J131" s="2" t="s">
        <v>13</v>
      </c>
      <c r="K131" s="3" t="s">
        <v>15</v>
      </c>
      <c r="L131" s="2">
        <v>10</v>
      </c>
      <c r="M131" s="3" t="s">
        <v>121</v>
      </c>
      <c r="N131" s="2">
        <v>10</v>
      </c>
      <c r="O131" s="1" t="s">
        <v>358</v>
      </c>
      <c r="P131" s="1" t="s">
        <v>626</v>
      </c>
      <c r="Q131" s="2"/>
      <c r="R131" s="7"/>
      <c r="S131" s="1" t="s">
        <v>433</v>
      </c>
      <c r="T131" s="5">
        <v>0</v>
      </c>
      <c r="U131" s="5">
        <v>0</v>
      </c>
      <c r="V131" s="5">
        <v>0</v>
      </c>
      <c r="W131" s="5">
        <v>0</v>
      </c>
      <c r="X131" s="5">
        <v>0</v>
      </c>
      <c r="Y131" s="5">
        <v>0</v>
      </c>
      <c r="Z131" s="5">
        <v>0</v>
      </c>
      <c r="AA131" s="5">
        <v>0</v>
      </c>
      <c r="AB131" s="5">
        <v>0</v>
      </c>
      <c r="AC131" s="5">
        <v>0</v>
      </c>
      <c r="AD131" s="5">
        <v>0</v>
      </c>
      <c r="AE131" s="5">
        <v>0</v>
      </c>
    </row>
    <row r="132" spans="2:31" ht="87" x14ac:dyDescent="0.35">
      <c r="B132" s="1" t="s">
        <v>118</v>
      </c>
      <c r="C132" s="2">
        <v>10</v>
      </c>
      <c r="D132" s="2">
        <v>16</v>
      </c>
      <c r="E132" s="2">
        <v>949</v>
      </c>
      <c r="F132" s="7" t="s">
        <v>349</v>
      </c>
      <c r="G132" s="1" t="s">
        <v>350</v>
      </c>
      <c r="H132" s="2" t="s">
        <v>351</v>
      </c>
      <c r="I132" s="2" t="s">
        <v>14</v>
      </c>
      <c r="J132" s="2" t="s">
        <v>13</v>
      </c>
      <c r="K132" s="3" t="s">
        <v>15</v>
      </c>
      <c r="L132" s="2">
        <v>10</v>
      </c>
      <c r="M132" s="3" t="s">
        <v>121</v>
      </c>
      <c r="N132" s="2">
        <v>10</v>
      </c>
      <c r="O132" s="1" t="s">
        <v>359</v>
      </c>
      <c r="P132" s="1" t="s">
        <v>627</v>
      </c>
      <c r="Q132" s="2" t="s">
        <v>360</v>
      </c>
      <c r="R132" s="7" t="s">
        <v>361</v>
      </c>
      <c r="S132" s="1" t="s">
        <v>628</v>
      </c>
      <c r="T132" s="5">
        <v>404000000</v>
      </c>
      <c r="U132" s="5">
        <v>0</v>
      </c>
      <c r="V132" s="5">
        <v>0</v>
      </c>
      <c r="W132" s="5">
        <v>0</v>
      </c>
      <c r="X132" s="5">
        <v>0</v>
      </c>
      <c r="Y132" s="5">
        <v>0</v>
      </c>
      <c r="Z132" s="5">
        <v>0</v>
      </c>
      <c r="AA132" s="5">
        <v>0</v>
      </c>
      <c r="AB132" s="5">
        <v>0</v>
      </c>
      <c r="AC132" s="5">
        <v>0</v>
      </c>
      <c r="AD132" s="5">
        <v>0</v>
      </c>
      <c r="AE132" s="5">
        <v>0</v>
      </c>
    </row>
    <row r="133" spans="2:31" ht="101.5" x14ac:dyDescent="0.35">
      <c r="B133" s="1" t="s">
        <v>118</v>
      </c>
      <c r="C133" s="2">
        <v>10</v>
      </c>
      <c r="D133" s="2">
        <v>16</v>
      </c>
      <c r="E133" s="2">
        <v>949</v>
      </c>
      <c r="F133" s="7" t="s">
        <v>349</v>
      </c>
      <c r="G133" s="1" t="s">
        <v>350</v>
      </c>
      <c r="H133" s="2" t="s">
        <v>351</v>
      </c>
      <c r="I133" s="2" t="s">
        <v>14</v>
      </c>
      <c r="J133" s="2" t="s">
        <v>13</v>
      </c>
      <c r="K133" s="3" t="s">
        <v>15</v>
      </c>
      <c r="L133" s="2">
        <v>10</v>
      </c>
      <c r="M133" s="3" t="s">
        <v>121</v>
      </c>
      <c r="N133" s="2">
        <v>10</v>
      </c>
      <c r="O133" s="1" t="s">
        <v>362</v>
      </c>
      <c r="P133" s="1" t="s">
        <v>629</v>
      </c>
      <c r="Q133" s="2" t="s">
        <v>363</v>
      </c>
      <c r="R133" s="7" t="s">
        <v>364</v>
      </c>
      <c r="S133" s="1" t="s">
        <v>630</v>
      </c>
      <c r="T133" s="5">
        <v>81341000</v>
      </c>
      <c r="U133" s="5">
        <v>0</v>
      </c>
      <c r="V133" s="5">
        <v>0</v>
      </c>
      <c r="W133" s="5">
        <v>0</v>
      </c>
      <c r="X133" s="5">
        <v>0</v>
      </c>
      <c r="Y133" s="5">
        <v>0</v>
      </c>
      <c r="Z133" s="5">
        <v>0</v>
      </c>
      <c r="AA133" s="5">
        <v>0</v>
      </c>
      <c r="AB133" s="5">
        <v>0</v>
      </c>
      <c r="AC133" s="5">
        <v>0</v>
      </c>
      <c r="AD133" s="5">
        <v>0</v>
      </c>
      <c r="AE133" s="5">
        <v>0</v>
      </c>
    </row>
    <row r="134" spans="2:31" ht="116" x14ac:dyDescent="0.35">
      <c r="B134" s="1" t="s">
        <v>118</v>
      </c>
      <c r="C134" s="2">
        <v>10</v>
      </c>
      <c r="D134" s="2">
        <v>16</v>
      </c>
      <c r="E134" s="2">
        <v>949</v>
      </c>
      <c r="F134" s="7" t="s">
        <v>349</v>
      </c>
      <c r="G134" s="1" t="s">
        <v>350</v>
      </c>
      <c r="H134" s="2" t="s">
        <v>351</v>
      </c>
      <c r="I134" s="2" t="s">
        <v>14</v>
      </c>
      <c r="J134" s="2" t="s">
        <v>13</v>
      </c>
      <c r="K134" s="3" t="s">
        <v>15</v>
      </c>
      <c r="L134" s="2">
        <v>10</v>
      </c>
      <c r="M134" s="3" t="s">
        <v>121</v>
      </c>
      <c r="N134" s="2">
        <v>10</v>
      </c>
      <c r="O134" s="1" t="s">
        <v>365</v>
      </c>
      <c r="P134" s="1" t="s">
        <v>631</v>
      </c>
      <c r="Q134" s="2" t="s">
        <v>366</v>
      </c>
      <c r="R134" s="7" t="s">
        <v>367</v>
      </c>
      <c r="S134" s="1" t="s">
        <v>632</v>
      </c>
      <c r="T134" s="5">
        <v>24000000</v>
      </c>
      <c r="U134" s="5">
        <v>0</v>
      </c>
      <c r="V134" s="5">
        <v>2623000</v>
      </c>
      <c r="W134" s="5">
        <v>0</v>
      </c>
      <c r="X134" s="5">
        <v>0</v>
      </c>
      <c r="Y134" s="5">
        <v>0</v>
      </c>
      <c r="Z134" s="5">
        <v>0</v>
      </c>
      <c r="AA134" s="5">
        <v>0</v>
      </c>
      <c r="AB134" s="5">
        <v>0</v>
      </c>
      <c r="AC134" s="5">
        <v>0</v>
      </c>
      <c r="AD134" s="5">
        <v>0</v>
      </c>
      <c r="AE134" s="5">
        <v>0</v>
      </c>
    </row>
    <row r="135" spans="2:31" ht="87" x14ac:dyDescent="0.35">
      <c r="B135" s="1" t="s">
        <v>118</v>
      </c>
      <c r="C135" s="2">
        <v>10</v>
      </c>
      <c r="D135" s="2">
        <v>16</v>
      </c>
      <c r="E135" s="2">
        <v>949</v>
      </c>
      <c r="F135" s="7" t="s">
        <v>349</v>
      </c>
      <c r="G135" s="1" t="s">
        <v>350</v>
      </c>
      <c r="H135" s="2" t="s">
        <v>351</v>
      </c>
      <c r="I135" s="2" t="s">
        <v>14</v>
      </c>
      <c r="J135" s="2" t="s">
        <v>13</v>
      </c>
      <c r="K135" s="3" t="s">
        <v>15</v>
      </c>
      <c r="L135" s="2">
        <v>10</v>
      </c>
      <c r="M135" s="3" t="s">
        <v>121</v>
      </c>
      <c r="N135" s="2">
        <v>10</v>
      </c>
      <c r="O135" s="1" t="s">
        <v>368</v>
      </c>
      <c r="P135" s="1" t="s">
        <v>633</v>
      </c>
      <c r="Q135" s="2" t="s">
        <v>369</v>
      </c>
      <c r="R135" s="7" t="s">
        <v>370</v>
      </c>
      <c r="S135" s="1" t="s">
        <v>634</v>
      </c>
      <c r="T135" s="5">
        <v>22153969</v>
      </c>
      <c r="U135" s="5">
        <v>0</v>
      </c>
      <c r="V135" s="5">
        <v>0</v>
      </c>
      <c r="W135" s="5">
        <v>0</v>
      </c>
      <c r="X135" s="5">
        <v>0</v>
      </c>
      <c r="Y135" s="5">
        <v>0</v>
      </c>
      <c r="Z135" s="5">
        <v>0</v>
      </c>
      <c r="AA135" s="5">
        <v>0</v>
      </c>
      <c r="AB135" s="5">
        <v>0</v>
      </c>
      <c r="AC135" s="5">
        <v>0</v>
      </c>
      <c r="AD135" s="5">
        <v>0</v>
      </c>
      <c r="AE135" s="5">
        <v>0</v>
      </c>
    </row>
    <row r="136" spans="2:31" ht="145" x14ac:dyDescent="0.35">
      <c r="B136" s="1" t="s">
        <v>118</v>
      </c>
      <c r="C136" s="2">
        <v>10</v>
      </c>
      <c r="D136" s="2">
        <v>16</v>
      </c>
      <c r="E136" s="2">
        <v>949</v>
      </c>
      <c r="F136" s="7" t="s">
        <v>349</v>
      </c>
      <c r="G136" s="1" t="s">
        <v>350</v>
      </c>
      <c r="H136" s="2" t="s">
        <v>351</v>
      </c>
      <c r="I136" s="2" t="s">
        <v>14</v>
      </c>
      <c r="J136" s="2" t="s">
        <v>13</v>
      </c>
      <c r="K136" s="3" t="s">
        <v>15</v>
      </c>
      <c r="L136" s="2">
        <v>10</v>
      </c>
      <c r="M136" s="3" t="s">
        <v>121</v>
      </c>
      <c r="N136" s="2">
        <v>10</v>
      </c>
      <c r="O136" s="1" t="s">
        <v>371</v>
      </c>
      <c r="P136" s="1" t="s">
        <v>635</v>
      </c>
      <c r="Q136" s="2" t="s">
        <v>372</v>
      </c>
      <c r="R136" s="7" t="s">
        <v>373</v>
      </c>
      <c r="S136" s="1" t="s">
        <v>636</v>
      </c>
      <c r="T136" s="5">
        <v>0</v>
      </c>
      <c r="U136" s="5">
        <v>50000000</v>
      </c>
      <c r="V136" s="5">
        <v>0</v>
      </c>
      <c r="W136" s="5">
        <v>0</v>
      </c>
      <c r="X136" s="5">
        <v>0</v>
      </c>
      <c r="Y136" s="5">
        <v>0</v>
      </c>
      <c r="Z136" s="5">
        <v>0</v>
      </c>
      <c r="AA136" s="5">
        <v>0</v>
      </c>
      <c r="AB136" s="5">
        <v>0</v>
      </c>
      <c r="AC136" s="5">
        <v>0</v>
      </c>
      <c r="AD136" s="5">
        <v>0</v>
      </c>
      <c r="AE136" s="5">
        <v>0</v>
      </c>
    </row>
    <row r="137" spans="2:31" ht="101.5" x14ac:dyDescent="0.35">
      <c r="B137" s="1" t="s">
        <v>118</v>
      </c>
      <c r="C137" s="2">
        <v>10</v>
      </c>
      <c r="D137" s="2">
        <v>16</v>
      </c>
      <c r="E137" s="2">
        <v>949</v>
      </c>
      <c r="F137" s="7" t="s">
        <v>349</v>
      </c>
      <c r="G137" s="1" t="s">
        <v>350</v>
      </c>
      <c r="H137" s="2" t="s">
        <v>351</v>
      </c>
      <c r="I137" s="2" t="s">
        <v>14</v>
      </c>
      <c r="J137" s="2" t="s">
        <v>13</v>
      </c>
      <c r="K137" s="3" t="s">
        <v>15</v>
      </c>
      <c r="L137" s="2">
        <v>10</v>
      </c>
      <c r="M137" s="3" t="s">
        <v>121</v>
      </c>
      <c r="N137" s="2">
        <v>10</v>
      </c>
      <c r="O137" s="1" t="s">
        <v>374</v>
      </c>
      <c r="P137" s="1" t="s">
        <v>637</v>
      </c>
      <c r="Q137" s="2" t="s">
        <v>375</v>
      </c>
      <c r="R137" s="7" t="s">
        <v>376</v>
      </c>
      <c r="S137" s="1" t="s">
        <v>638</v>
      </c>
      <c r="T137" s="5">
        <v>250000000</v>
      </c>
      <c r="U137" s="5">
        <v>0</v>
      </c>
      <c r="V137" s="5">
        <v>0</v>
      </c>
      <c r="W137" s="5">
        <v>0</v>
      </c>
      <c r="X137" s="5">
        <v>0</v>
      </c>
      <c r="Y137" s="5">
        <v>0</v>
      </c>
      <c r="Z137" s="5">
        <v>0</v>
      </c>
      <c r="AA137" s="5">
        <v>0</v>
      </c>
      <c r="AB137" s="5">
        <v>0</v>
      </c>
      <c r="AC137" s="5">
        <v>0</v>
      </c>
      <c r="AD137" s="5">
        <v>0</v>
      </c>
      <c r="AE137" s="5">
        <v>0</v>
      </c>
    </row>
    <row r="138" spans="2:31" ht="246.5" x14ac:dyDescent="0.35">
      <c r="B138" s="1" t="s">
        <v>118</v>
      </c>
      <c r="C138" s="2">
        <v>10</v>
      </c>
      <c r="D138" s="2">
        <v>16</v>
      </c>
      <c r="E138" s="2">
        <v>949</v>
      </c>
      <c r="F138" s="7" t="s">
        <v>349</v>
      </c>
      <c r="G138" s="1" t="s">
        <v>350</v>
      </c>
      <c r="H138" s="2" t="s">
        <v>351</v>
      </c>
      <c r="I138" s="2" t="s">
        <v>14</v>
      </c>
      <c r="J138" s="2" t="s">
        <v>13</v>
      </c>
      <c r="K138" s="3" t="s">
        <v>15</v>
      </c>
      <c r="L138" s="2">
        <v>10</v>
      </c>
      <c r="M138" s="3" t="s">
        <v>121</v>
      </c>
      <c r="N138" s="2">
        <v>10</v>
      </c>
      <c r="O138" s="1" t="s">
        <v>377</v>
      </c>
      <c r="P138" s="1" t="s">
        <v>639</v>
      </c>
      <c r="Q138" s="2" t="s">
        <v>378</v>
      </c>
      <c r="R138" s="7" t="s">
        <v>379</v>
      </c>
      <c r="S138" s="1" t="s">
        <v>640</v>
      </c>
      <c r="T138" s="5">
        <v>0</v>
      </c>
      <c r="U138" s="5">
        <v>0</v>
      </c>
      <c r="V138" s="5">
        <v>0</v>
      </c>
      <c r="W138" s="5">
        <v>0</v>
      </c>
      <c r="X138" s="5">
        <v>0</v>
      </c>
      <c r="Y138" s="5">
        <v>0</v>
      </c>
      <c r="Z138" s="5">
        <v>0</v>
      </c>
      <c r="AA138" s="5">
        <v>0</v>
      </c>
      <c r="AB138" s="5">
        <v>0</v>
      </c>
      <c r="AC138" s="5">
        <v>0</v>
      </c>
      <c r="AD138" s="5">
        <v>0</v>
      </c>
      <c r="AE138" s="5">
        <v>0</v>
      </c>
    </row>
    <row r="139" spans="2:31" ht="130.5" x14ac:dyDescent="0.35">
      <c r="B139" s="1" t="s">
        <v>118</v>
      </c>
      <c r="C139" s="2">
        <v>10</v>
      </c>
      <c r="D139" s="2">
        <v>16</v>
      </c>
      <c r="E139" s="2">
        <v>949</v>
      </c>
      <c r="F139" s="7" t="s">
        <v>349</v>
      </c>
      <c r="G139" s="1" t="s">
        <v>350</v>
      </c>
      <c r="H139" s="2" t="s">
        <v>351</v>
      </c>
      <c r="I139" s="2" t="s">
        <v>14</v>
      </c>
      <c r="J139" s="2" t="s">
        <v>13</v>
      </c>
      <c r="K139" s="3" t="s">
        <v>15</v>
      </c>
      <c r="L139" s="2">
        <v>10</v>
      </c>
      <c r="M139" s="3" t="s">
        <v>121</v>
      </c>
      <c r="N139" s="2">
        <v>10</v>
      </c>
      <c r="O139" s="1" t="s">
        <v>380</v>
      </c>
      <c r="P139" s="1" t="s">
        <v>641</v>
      </c>
      <c r="Q139" s="2" t="s">
        <v>381</v>
      </c>
      <c r="R139" s="7" t="s">
        <v>382</v>
      </c>
      <c r="S139" s="1" t="s">
        <v>642</v>
      </c>
      <c r="T139" s="5">
        <v>0</v>
      </c>
      <c r="U139" s="5">
        <v>70527745</v>
      </c>
      <c r="V139" s="5">
        <v>222285</v>
      </c>
      <c r="W139" s="5">
        <v>0</v>
      </c>
      <c r="X139" s="5">
        <v>9332955</v>
      </c>
      <c r="Y139" s="5">
        <v>9332955</v>
      </c>
      <c r="Z139" s="5">
        <v>0</v>
      </c>
      <c r="AA139" s="5">
        <v>0</v>
      </c>
      <c r="AB139" s="5">
        <v>0</v>
      </c>
      <c r="AC139" s="5">
        <v>0</v>
      </c>
      <c r="AD139" s="5">
        <v>0</v>
      </c>
      <c r="AE139" s="5">
        <v>0</v>
      </c>
    </row>
    <row r="140" spans="2:31" ht="145" x14ac:dyDescent="0.35">
      <c r="B140" s="1" t="s">
        <v>118</v>
      </c>
      <c r="C140" s="2">
        <v>10</v>
      </c>
      <c r="D140" s="2">
        <v>16</v>
      </c>
      <c r="E140" s="2">
        <v>949</v>
      </c>
      <c r="F140" s="7" t="s">
        <v>349</v>
      </c>
      <c r="G140" s="1" t="s">
        <v>350</v>
      </c>
      <c r="H140" s="2" t="s">
        <v>351</v>
      </c>
      <c r="I140" s="2" t="s">
        <v>14</v>
      </c>
      <c r="J140" s="2" t="s">
        <v>13</v>
      </c>
      <c r="K140" s="3" t="s">
        <v>15</v>
      </c>
      <c r="L140" s="2">
        <v>10</v>
      </c>
      <c r="M140" s="3" t="s">
        <v>121</v>
      </c>
      <c r="N140" s="2">
        <v>10</v>
      </c>
      <c r="O140" s="1" t="s">
        <v>383</v>
      </c>
      <c r="P140" s="1" t="s">
        <v>643</v>
      </c>
      <c r="Q140" s="2" t="s">
        <v>384</v>
      </c>
      <c r="R140" s="7" t="s">
        <v>385</v>
      </c>
      <c r="S140" s="1" t="s">
        <v>644</v>
      </c>
      <c r="T140" s="5">
        <v>0</v>
      </c>
      <c r="U140" s="5">
        <v>42910836</v>
      </c>
      <c r="V140" s="5">
        <v>0</v>
      </c>
      <c r="W140" s="5">
        <v>0</v>
      </c>
      <c r="X140" s="5">
        <v>0</v>
      </c>
      <c r="Y140" s="5">
        <v>0</v>
      </c>
      <c r="Z140" s="5">
        <v>0</v>
      </c>
      <c r="AA140" s="5">
        <v>0</v>
      </c>
      <c r="AB140" s="5">
        <v>0</v>
      </c>
      <c r="AC140" s="5">
        <v>0</v>
      </c>
      <c r="AD140" s="5">
        <v>0</v>
      </c>
      <c r="AE140" s="5">
        <v>0</v>
      </c>
    </row>
    <row r="141" spans="2:31" ht="188.5" x14ac:dyDescent="0.35">
      <c r="B141" s="1" t="s">
        <v>118</v>
      </c>
      <c r="C141" s="2">
        <v>10</v>
      </c>
      <c r="D141" s="2">
        <v>16</v>
      </c>
      <c r="E141" s="2">
        <v>949</v>
      </c>
      <c r="F141" s="7" t="s">
        <v>349</v>
      </c>
      <c r="G141" s="1" t="s">
        <v>350</v>
      </c>
      <c r="H141" s="2" t="s">
        <v>351</v>
      </c>
      <c r="I141" s="2" t="s">
        <v>14</v>
      </c>
      <c r="J141" s="2" t="s">
        <v>13</v>
      </c>
      <c r="K141" s="3" t="s">
        <v>15</v>
      </c>
      <c r="L141" s="2">
        <v>10</v>
      </c>
      <c r="M141" s="3" t="s">
        <v>16</v>
      </c>
      <c r="N141" s="2">
        <v>20</v>
      </c>
      <c r="O141" s="1" t="s">
        <v>386</v>
      </c>
      <c r="P141" s="1" t="s">
        <v>645</v>
      </c>
      <c r="Q141" s="2" t="s">
        <v>360</v>
      </c>
      <c r="R141" s="7" t="s">
        <v>361</v>
      </c>
      <c r="S141" s="1" t="s">
        <v>628</v>
      </c>
      <c r="T141" s="5">
        <v>-200000000</v>
      </c>
      <c r="U141" s="5">
        <v>0</v>
      </c>
      <c r="V141" s="5">
        <v>0</v>
      </c>
      <c r="W141" s="5">
        <v>0</v>
      </c>
      <c r="X141" s="5">
        <v>0</v>
      </c>
      <c r="Y141" s="5">
        <v>0</v>
      </c>
      <c r="Z141" s="5">
        <v>260000000</v>
      </c>
      <c r="AA141" s="5">
        <v>0</v>
      </c>
      <c r="AB141" s="5">
        <v>0</v>
      </c>
      <c r="AC141" s="5">
        <v>0</v>
      </c>
      <c r="AD141" s="5">
        <v>0</v>
      </c>
      <c r="AE141" s="5">
        <v>0</v>
      </c>
    </row>
    <row r="142" spans="2:31" ht="145" x14ac:dyDescent="0.35">
      <c r="B142" s="1" t="s">
        <v>118</v>
      </c>
      <c r="C142" s="2">
        <v>10</v>
      </c>
      <c r="D142" s="2">
        <v>16</v>
      </c>
      <c r="E142" s="2">
        <v>949</v>
      </c>
      <c r="F142" s="7" t="s">
        <v>349</v>
      </c>
      <c r="G142" s="1" t="s">
        <v>350</v>
      </c>
      <c r="H142" s="2" t="s">
        <v>351</v>
      </c>
      <c r="I142" s="2" t="s">
        <v>14</v>
      </c>
      <c r="J142" s="2" t="s">
        <v>13</v>
      </c>
      <c r="K142" s="3" t="s">
        <v>15</v>
      </c>
      <c r="L142" s="2">
        <v>10</v>
      </c>
      <c r="M142" s="3" t="s">
        <v>16</v>
      </c>
      <c r="N142" s="2">
        <v>20</v>
      </c>
      <c r="O142" s="1" t="s">
        <v>387</v>
      </c>
      <c r="P142" s="1" t="s">
        <v>646</v>
      </c>
      <c r="Q142" s="2" t="s">
        <v>363</v>
      </c>
      <c r="R142" s="7" t="s">
        <v>364</v>
      </c>
      <c r="S142" s="1" t="s">
        <v>630</v>
      </c>
      <c r="T142" s="5">
        <v>4716000</v>
      </c>
      <c r="U142" s="5">
        <v>0</v>
      </c>
      <c r="V142" s="5">
        <v>0</v>
      </c>
      <c r="W142" s="5">
        <v>0</v>
      </c>
      <c r="X142" s="5">
        <v>0</v>
      </c>
      <c r="Y142" s="5">
        <v>0</v>
      </c>
      <c r="Z142" s="5">
        <v>0</v>
      </c>
      <c r="AA142" s="5">
        <v>0</v>
      </c>
      <c r="AB142" s="5">
        <v>0</v>
      </c>
      <c r="AC142" s="5">
        <v>0</v>
      </c>
      <c r="AD142" s="5">
        <v>0</v>
      </c>
      <c r="AE142" s="5">
        <v>0</v>
      </c>
    </row>
    <row r="143" spans="2:31" ht="72.5" x14ac:dyDescent="0.35">
      <c r="B143" s="1" t="s">
        <v>118</v>
      </c>
      <c r="C143" s="2">
        <v>10</v>
      </c>
      <c r="D143" s="2">
        <v>16</v>
      </c>
      <c r="E143" s="2">
        <v>949</v>
      </c>
      <c r="F143" s="7" t="s">
        <v>349</v>
      </c>
      <c r="G143" s="1" t="s">
        <v>350</v>
      </c>
      <c r="H143" s="2" t="s">
        <v>351</v>
      </c>
      <c r="I143" s="2" t="s">
        <v>14</v>
      </c>
      <c r="J143" s="2" t="s">
        <v>13</v>
      </c>
      <c r="K143" s="3" t="s">
        <v>15</v>
      </c>
      <c r="L143" s="2">
        <v>10</v>
      </c>
      <c r="M143" s="3" t="s">
        <v>16</v>
      </c>
      <c r="N143" s="2">
        <v>20</v>
      </c>
      <c r="O143" s="1" t="s">
        <v>388</v>
      </c>
      <c r="P143" s="1" t="s">
        <v>647</v>
      </c>
      <c r="Q143" s="2" t="s">
        <v>366</v>
      </c>
      <c r="R143" s="7" t="s">
        <v>367</v>
      </c>
      <c r="S143" s="1" t="s">
        <v>632</v>
      </c>
      <c r="T143" s="5">
        <v>-15714543</v>
      </c>
      <c r="U143" s="5">
        <v>0</v>
      </c>
      <c r="V143" s="5">
        <v>0</v>
      </c>
      <c r="W143" s="5">
        <v>0</v>
      </c>
      <c r="X143" s="5">
        <v>0</v>
      </c>
      <c r="Y143" s="5">
        <v>0</v>
      </c>
      <c r="Z143" s="5">
        <v>0</v>
      </c>
      <c r="AA143" s="5">
        <v>0</v>
      </c>
      <c r="AB143" s="5">
        <v>0</v>
      </c>
      <c r="AC143" s="5">
        <v>0</v>
      </c>
      <c r="AD143" s="5">
        <v>0</v>
      </c>
      <c r="AE143" s="5">
        <v>0</v>
      </c>
    </row>
    <row r="144" spans="2:31" ht="101.5" x14ac:dyDescent="0.35">
      <c r="B144" s="1" t="s">
        <v>118</v>
      </c>
      <c r="C144" s="2">
        <v>10</v>
      </c>
      <c r="D144" s="2">
        <v>16</v>
      </c>
      <c r="E144" s="2">
        <v>949</v>
      </c>
      <c r="F144" s="7" t="s">
        <v>349</v>
      </c>
      <c r="G144" s="1" t="s">
        <v>350</v>
      </c>
      <c r="H144" s="2" t="s">
        <v>351</v>
      </c>
      <c r="I144" s="2" t="s">
        <v>14</v>
      </c>
      <c r="J144" s="2" t="s">
        <v>13</v>
      </c>
      <c r="K144" s="3" t="s">
        <v>15</v>
      </c>
      <c r="L144" s="2">
        <v>10</v>
      </c>
      <c r="M144" s="3" t="s">
        <v>16</v>
      </c>
      <c r="N144" s="2">
        <v>20</v>
      </c>
      <c r="O144" s="1" t="s">
        <v>389</v>
      </c>
      <c r="P144" s="1" t="s">
        <v>648</v>
      </c>
      <c r="Q144" s="2" t="s">
        <v>390</v>
      </c>
      <c r="R144" s="7" t="s">
        <v>391</v>
      </c>
      <c r="S144" s="1" t="s">
        <v>649</v>
      </c>
      <c r="T144" s="5">
        <v>0</v>
      </c>
      <c r="U144" s="5">
        <v>0</v>
      </c>
      <c r="V144" s="5">
        <v>0</v>
      </c>
      <c r="W144" s="5">
        <v>0</v>
      </c>
      <c r="X144" s="5">
        <v>0</v>
      </c>
      <c r="Y144" s="5">
        <v>0</v>
      </c>
      <c r="Z144" s="5">
        <v>0</v>
      </c>
      <c r="AA144" s="5">
        <v>0</v>
      </c>
      <c r="AB144" s="5">
        <v>0</v>
      </c>
      <c r="AC144" s="5">
        <v>0</v>
      </c>
      <c r="AD144" s="5">
        <v>0</v>
      </c>
      <c r="AE144" s="5">
        <v>0</v>
      </c>
    </row>
    <row r="145" spans="2:31" ht="101.5" x14ac:dyDescent="0.35">
      <c r="B145" s="1" t="s">
        <v>118</v>
      </c>
      <c r="C145" s="2">
        <v>10</v>
      </c>
      <c r="D145" s="2">
        <v>16</v>
      </c>
      <c r="E145" s="2">
        <v>949</v>
      </c>
      <c r="F145" s="7" t="s">
        <v>349</v>
      </c>
      <c r="G145" s="1" t="s">
        <v>350</v>
      </c>
      <c r="H145" s="2" t="s">
        <v>351</v>
      </c>
      <c r="I145" s="2" t="s">
        <v>14</v>
      </c>
      <c r="J145" s="2" t="s">
        <v>13</v>
      </c>
      <c r="K145" s="3" t="s">
        <v>15</v>
      </c>
      <c r="L145" s="2">
        <v>10</v>
      </c>
      <c r="M145" s="3" t="s">
        <v>16</v>
      </c>
      <c r="N145" s="2">
        <v>20</v>
      </c>
      <c r="O145" s="1" t="s">
        <v>373</v>
      </c>
      <c r="P145" s="1" t="s">
        <v>650</v>
      </c>
      <c r="Q145" s="2" t="s">
        <v>372</v>
      </c>
      <c r="R145" s="7" t="s">
        <v>373</v>
      </c>
      <c r="S145" s="1" t="s">
        <v>636</v>
      </c>
      <c r="T145" s="5">
        <v>0</v>
      </c>
      <c r="U145" s="5">
        <v>-50000000</v>
      </c>
      <c r="V145" s="5">
        <v>0</v>
      </c>
      <c r="W145" s="5">
        <v>0</v>
      </c>
      <c r="X145" s="5">
        <v>0</v>
      </c>
      <c r="Y145" s="5">
        <v>0</v>
      </c>
      <c r="Z145" s="5">
        <v>0</v>
      </c>
      <c r="AA145" s="5">
        <v>0</v>
      </c>
      <c r="AB145" s="5">
        <v>0</v>
      </c>
      <c r="AC145" s="5">
        <v>0</v>
      </c>
      <c r="AD145" s="5">
        <v>0</v>
      </c>
      <c r="AE145" s="5">
        <v>0</v>
      </c>
    </row>
    <row r="146" spans="2:31" ht="159.5" x14ac:dyDescent="0.35">
      <c r="B146" s="1" t="s">
        <v>118</v>
      </c>
      <c r="C146" s="2">
        <v>10</v>
      </c>
      <c r="D146" s="2">
        <v>16</v>
      </c>
      <c r="E146" s="2">
        <v>949</v>
      </c>
      <c r="F146" s="7" t="s">
        <v>349</v>
      </c>
      <c r="G146" s="1" t="s">
        <v>350</v>
      </c>
      <c r="H146" s="2" t="s">
        <v>351</v>
      </c>
      <c r="I146" s="2" t="s">
        <v>14</v>
      </c>
      <c r="J146" s="2" t="s">
        <v>13</v>
      </c>
      <c r="K146" s="3" t="s">
        <v>15</v>
      </c>
      <c r="L146" s="2">
        <v>10</v>
      </c>
      <c r="M146" s="3" t="s">
        <v>16</v>
      </c>
      <c r="N146" s="2">
        <v>20</v>
      </c>
      <c r="O146" s="1" t="s">
        <v>392</v>
      </c>
      <c r="P146" s="1" t="s">
        <v>651</v>
      </c>
      <c r="Q146" s="2" t="s">
        <v>375</v>
      </c>
      <c r="R146" s="7" t="s">
        <v>376</v>
      </c>
      <c r="S146" s="1" t="s">
        <v>638</v>
      </c>
      <c r="T146" s="5">
        <v>30000000</v>
      </c>
      <c r="U146" s="5">
        <v>0</v>
      </c>
      <c r="V146" s="5">
        <v>0</v>
      </c>
      <c r="W146" s="5">
        <v>0</v>
      </c>
      <c r="X146" s="5">
        <v>0</v>
      </c>
      <c r="Y146" s="5">
        <v>0</v>
      </c>
      <c r="Z146" s="5">
        <v>0</v>
      </c>
      <c r="AA146" s="5">
        <v>0</v>
      </c>
      <c r="AB146" s="5">
        <v>0</v>
      </c>
      <c r="AC146" s="5">
        <v>0</v>
      </c>
      <c r="AD146" s="5">
        <v>0</v>
      </c>
      <c r="AE146" s="5">
        <v>0</v>
      </c>
    </row>
    <row r="147" spans="2:31" ht="145" x14ac:dyDescent="0.35">
      <c r="B147" s="1" t="s">
        <v>118</v>
      </c>
      <c r="C147" s="2">
        <v>10</v>
      </c>
      <c r="D147" s="2">
        <v>16</v>
      </c>
      <c r="E147" s="2">
        <v>949</v>
      </c>
      <c r="F147" s="7" t="s">
        <v>349</v>
      </c>
      <c r="G147" s="1" t="s">
        <v>350</v>
      </c>
      <c r="H147" s="2" t="s">
        <v>351</v>
      </c>
      <c r="I147" s="2" t="s">
        <v>14</v>
      </c>
      <c r="J147" s="2" t="s">
        <v>13</v>
      </c>
      <c r="K147" s="3" t="s">
        <v>15</v>
      </c>
      <c r="L147" s="2">
        <v>10</v>
      </c>
      <c r="M147" s="3" t="s">
        <v>16</v>
      </c>
      <c r="N147" s="2">
        <v>20</v>
      </c>
      <c r="O147" s="1" t="s">
        <v>382</v>
      </c>
      <c r="P147" s="1" t="s">
        <v>652</v>
      </c>
      <c r="Q147" s="2" t="s">
        <v>381</v>
      </c>
      <c r="R147" s="7" t="s">
        <v>382</v>
      </c>
      <c r="S147" s="1" t="s">
        <v>642</v>
      </c>
      <c r="T147" s="5">
        <v>195542084</v>
      </c>
      <c r="U147" s="5">
        <v>-5532793</v>
      </c>
      <c r="V147" s="5">
        <v>0</v>
      </c>
      <c r="W147" s="5">
        <v>0</v>
      </c>
      <c r="X147" s="5">
        <v>0</v>
      </c>
      <c r="Y147" s="5">
        <v>0</v>
      </c>
      <c r="Z147" s="5">
        <v>0</v>
      </c>
      <c r="AA147" s="5">
        <v>0</v>
      </c>
      <c r="AB147" s="5">
        <v>0</v>
      </c>
      <c r="AC147" s="5">
        <v>0</v>
      </c>
      <c r="AD147" s="5">
        <v>0</v>
      </c>
      <c r="AE147" s="5">
        <v>0</v>
      </c>
    </row>
    <row r="148" spans="2:31" ht="72.5" x14ac:dyDescent="0.35">
      <c r="B148" s="1" t="s">
        <v>118</v>
      </c>
      <c r="C148" s="2">
        <v>10</v>
      </c>
      <c r="D148" s="2">
        <v>16</v>
      </c>
      <c r="E148" s="2">
        <v>949</v>
      </c>
      <c r="F148" s="7" t="s">
        <v>349</v>
      </c>
      <c r="G148" s="1" t="s">
        <v>350</v>
      </c>
      <c r="H148" s="2" t="s">
        <v>351</v>
      </c>
      <c r="I148" s="2" t="s">
        <v>14</v>
      </c>
      <c r="J148" s="2" t="s">
        <v>13</v>
      </c>
      <c r="K148" s="3" t="s">
        <v>15</v>
      </c>
      <c r="L148" s="2">
        <v>10</v>
      </c>
      <c r="M148" s="3" t="s">
        <v>16</v>
      </c>
      <c r="N148" s="2">
        <v>20</v>
      </c>
      <c r="O148" s="1" t="s">
        <v>393</v>
      </c>
      <c r="P148" s="1" t="s">
        <v>653</v>
      </c>
      <c r="Q148" s="2" t="s">
        <v>381</v>
      </c>
      <c r="R148" s="7" t="s">
        <v>382</v>
      </c>
      <c r="S148" s="1" t="s">
        <v>642</v>
      </c>
      <c r="T148" s="5">
        <v>0</v>
      </c>
      <c r="U148" s="5">
        <v>47500000</v>
      </c>
      <c r="V148" s="5">
        <v>0</v>
      </c>
      <c r="W148" s="5">
        <v>0</v>
      </c>
      <c r="X148" s="5">
        <v>0</v>
      </c>
      <c r="Y148" s="5">
        <v>0</v>
      </c>
      <c r="Z148" s="5">
        <v>0</v>
      </c>
      <c r="AA148" s="5">
        <v>0</v>
      </c>
      <c r="AB148" s="5">
        <v>0</v>
      </c>
      <c r="AC148" s="5">
        <v>0</v>
      </c>
      <c r="AD148" s="5">
        <v>0</v>
      </c>
      <c r="AE148" s="5">
        <v>0</v>
      </c>
    </row>
    <row r="149" spans="2:31" ht="159.5" x14ac:dyDescent="0.35">
      <c r="B149" s="1" t="s">
        <v>118</v>
      </c>
      <c r="C149" s="2">
        <v>10</v>
      </c>
      <c r="D149" s="2">
        <v>16</v>
      </c>
      <c r="E149" s="2">
        <v>949</v>
      </c>
      <c r="F149" s="7" t="s">
        <v>349</v>
      </c>
      <c r="G149" s="1" t="s">
        <v>350</v>
      </c>
      <c r="H149" s="2" t="s">
        <v>351</v>
      </c>
      <c r="I149" s="2" t="s">
        <v>14</v>
      </c>
      <c r="J149" s="2" t="s">
        <v>13</v>
      </c>
      <c r="K149" s="3" t="s">
        <v>15</v>
      </c>
      <c r="L149" s="2">
        <v>10</v>
      </c>
      <c r="M149" s="3" t="s">
        <v>16</v>
      </c>
      <c r="N149" s="2">
        <v>20</v>
      </c>
      <c r="O149" s="1" t="s">
        <v>394</v>
      </c>
      <c r="P149" s="1" t="s">
        <v>654</v>
      </c>
      <c r="Q149" s="2" t="s">
        <v>381</v>
      </c>
      <c r="R149" s="7" t="s">
        <v>382</v>
      </c>
      <c r="S149" s="1" t="s">
        <v>642</v>
      </c>
      <c r="T149" s="5">
        <v>0</v>
      </c>
      <c r="U149" s="5">
        <v>0</v>
      </c>
      <c r="V149" s="5">
        <v>0</v>
      </c>
      <c r="W149" s="5">
        <v>0</v>
      </c>
      <c r="X149" s="5">
        <v>0</v>
      </c>
      <c r="Y149" s="5">
        <v>0</v>
      </c>
      <c r="Z149" s="5">
        <v>0</v>
      </c>
      <c r="AA149" s="5">
        <v>0</v>
      </c>
      <c r="AB149" s="5">
        <v>0</v>
      </c>
      <c r="AC149" s="5">
        <v>0</v>
      </c>
      <c r="AD149" s="5">
        <v>0</v>
      </c>
      <c r="AE149" s="5">
        <v>0</v>
      </c>
    </row>
    <row r="150" spans="2:31" ht="72.5" x14ac:dyDescent="0.35">
      <c r="B150" s="1" t="s">
        <v>118</v>
      </c>
      <c r="C150" s="2">
        <v>10</v>
      </c>
      <c r="D150" s="2">
        <v>16</v>
      </c>
      <c r="E150" s="2">
        <v>949</v>
      </c>
      <c r="F150" s="7" t="s">
        <v>349</v>
      </c>
      <c r="G150" s="1" t="s">
        <v>350</v>
      </c>
      <c r="H150" s="2" t="s">
        <v>351</v>
      </c>
      <c r="I150" s="2" t="s">
        <v>14</v>
      </c>
      <c r="J150" s="2" t="s">
        <v>13</v>
      </c>
      <c r="K150" s="3" t="s">
        <v>15</v>
      </c>
      <c r="L150" s="2">
        <v>10</v>
      </c>
      <c r="M150" s="3" t="s">
        <v>16</v>
      </c>
      <c r="N150" s="2">
        <v>20</v>
      </c>
      <c r="O150" s="1" t="s">
        <v>395</v>
      </c>
      <c r="P150" s="1" t="s">
        <v>655</v>
      </c>
      <c r="Q150" s="2" t="s">
        <v>381</v>
      </c>
      <c r="R150" s="7" t="s">
        <v>382</v>
      </c>
      <c r="S150" s="1" t="s">
        <v>642</v>
      </c>
      <c r="T150" s="5">
        <v>-195542084</v>
      </c>
      <c r="U150" s="5">
        <v>195542084</v>
      </c>
      <c r="V150" s="5">
        <v>0</v>
      </c>
      <c r="W150" s="5">
        <v>0</v>
      </c>
      <c r="X150" s="5">
        <v>0</v>
      </c>
      <c r="Y150" s="5">
        <v>0</v>
      </c>
      <c r="Z150" s="5">
        <v>0</v>
      </c>
      <c r="AA150" s="5">
        <v>0</v>
      </c>
      <c r="AB150" s="5">
        <v>0</v>
      </c>
      <c r="AC150" s="5">
        <v>0</v>
      </c>
      <c r="AD150" s="5">
        <v>0</v>
      </c>
      <c r="AE150" s="5">
        <v>0</v>
      </c>
    </row>
    <row r="151" spans="2:31" ht="130.5" x14ac:dyDescent="0.35">
      <c r="B151" s="1" t="s">
        <v>118</v>
      </c>
      <c r="C151" s="2">
        <v>10</v>
      </c>
      <c r="D151" s="2">
        <v>16</v>
      </c>
      <c r="E151" s="2">
        <v>949</v>
      </c>
      <c r="F151" s="7" t="s">
        <v>349</v>
      </c>
      <c r="G151" s="1" t="s">
        <v>350</v>
      </c>
      <c r="H151" s="2" t="s">
        <v>351</v>
      </c>
      <c r="I151" s="2" t="s">
        <v>14</v>
      </c>
      <c r="J151" s="2" t="s">
        <v>13</v>
      </c>
      <c r="K151" s="3" t="s">
        <v>15</v>
      </c>
      <c r="L151" s="2">
        <v>10</v>
      </c>
      <c r="M151" s="3" t="s">
        <v>16</v>
      </c>
      <c r="N151" s="2">
        <v>20</v>
      </c>
      <c r="O151" s="1" t="s">
        <v>385</v>
      </c>
      <c r="P151" s="1" t="s">
        <v>656</v>
      </c>
      <c r="Q151" s="2" t="s">
        <v>384</v>
      </c>
      <c r="R151" s="7" t="s">
        <v>385</v>
      </c>
      <c r="S151" s="1" t="s">
        <v>644</v>
      </c>
      <c r="T151" s="5">
        <v>8555135</v>
      </c>
      <c r="U151" s="5">
        <v>-19642754</v>
      </c>
      <c r="V151" s="5">
        <v>0</v>
      </c>
      <c r="W151" s="5">
        <v>0</v>
      </c>
      <c r="X151" s="5">
        <v>0</v>
      </c>
      <c r="Y151" s="5">
        <v>0</v>
      </c>
      <c r="Z151" s="5">
        <v>0</v>
      </c>
      <c r="AA151" s="5">
        <v>0</v>
      </c>
      <c r="AB151" s="5">
        <v>0</v>
      </c>
      <c r="AC151" s="5">
        <v>0</v>
      </c>
      <c r="AD151" s="5">
        <v>0</v>
      </c>
      <c r="AE151" s="5">
        <v>0</v>
      </c>
    </row>
    <row r="152" spans="2:31" ht="58" x14ac:dyDescent="0.35">
      <c r="B152" s="1" t="s">
        <v>118</v>
      </c>
      <c r="C152" s="2">
        <v>10</v>
      </c>
      <c r="D152" s="2">
        <v>16</v>
      </c>
      <c r="E152" s="2">
        <v>949</v>
      </c>
      <c r="F152" s="7" t="s">
        <v>349</v>
      </c>
      <c r="G152" s="1" t="s">
        <v>350</v>
      </c>
      <c r="H152" s="2" t="s">
        <v>351</v>
      </c>
      <c r="I152" s="2" t="s">
        <v>14</v>
      </c>
      <c r="J152" s="2" t="s">
        <v>13</v>
      </c>
      <c r="K152" s="3" t="s">
        <v>15</v>
      </c>
      <c r="L152" s="2">
        <v>10</v>
      </c>
      <c r="M152" s="3" t="s">
        <v>16</v>
      </c>
      <c r="N152" s="2">
        <v>20</v>
      </c>
      <c r="O152" s="1" t="s">
        <v>396</v>
      </c>
      <c r="P152" s="1" t="s">
        <v>657</v>
      </c>
      <c r="Q152" s="2" t="s">
        <v>397</v>
      </c>
      <c r="R152" s="7" t="s">
        <v>398</v>
      </c>
      <c r="S152" s="1" t="s">
        <v>658</v>
      </c>
      <c r="T152" s="5">
        <v>-200000000</v>
      </c>
      <c r="U152" s="5">
        <v>200000000</v>
      </c>
      <c r="V152" s="5">
        <v>0</v>
      </c>
      <c r="W152" s="5">
        <v>0</v>
      </c>
      <c r="X152" s="5">
        <v>0</v>
      </c>
      <c r="Y152" s="5">
        <v>0</v>
      </c>
      <c r="Z152" s="5">
        <v>0</v>
      </c>
      <c r="AA152" s="5">
        <v>0</v>
      </c>
      <c r="AB152" s="5">
        <v>0</v>
      </c>
      <c r="AC152" s="5">
        <v>0</v>
      </c>
      <c r="AD152" s="5">
        <v>0</v>
      </c>
      <c r="AE152" s="5">
        <v>0</v>
      </c>
    </row>
    <row r="153" spans="2:31" ht="145" x14ac:dyDescent="0.35">
      <c r="B153" s="1" t="s">
        <v>118</v>
      </c>
      <c r="C153" s="2">
        <v>10</v>
      </c>
      <c r="D153" s="2">
        <v>16</v>
      </c>
      <c r="E153" s="2">
        <v>949</v>
      </c>
      <c r="F153" s="7" t="s">
        <v>349</v>
      </c>
      <c r="G153" s="1" t="s">
        <v>350</v>
      </c>
      <c r="H153" s="2" t="s">
        <v>351</v>
      </c>
      <c r="I153" s="2" t="s">
        <v>14</v>
      </c>
      <c r="J153" s="2" t="s">
        <v>13</v>
      </c>
      <c r="K153" s="3" t="s">
        <v>15</v>
      </c>
      <c r="L153" s="2">
        <v>10</v>
      </c>
      <c r="M153" s="3" t="s">
        <v>16</v>
      </c>
      <c r="N153" s="2">
        <v>20</v>
      </c>
      <c r="O153" s="1" t="s">
        <v>399</v>
      </c>
      <c r="P153" s="1" t="s">
        <v>659</v>
      </c>
      <c r="Q153" s="2" t="s">
        <v>397</v>
      </c>
      <c r="R153" s="7" t="s">
        <v>398</v>
      </c>
      <c r="S153" s="1" t="s">
        <v>658</v>
      </c>
      <c r="T153" s="5">
        <v>200000000</v>
      </c>
      <c r="U153" s="5">
        <v>0</v>
      </c>
      <c r="V153" s="5">
        <v>0</v>
      </c>
      <c r="W153" s="5">
        <v>0</v>
      </c>
      <c r="X153" s="5">
        <v>0</v>
      </c>
      <c r="Y153" s="5">
        <v>0</v>
      </c>
      <c r="Z153" s="5">
        <v>0</v>
      </c>
      <c r="AA153" s="5">
        <v>200000000</v>
      </c>
      <c r="AB153" s="5">
        <v>0</v>
      </c>
      <c r="AC153" s="5">
        <v>0</v>
      </c>
      <c r="AD153" s="5">
        <v>0</v>
      </c>
      <c r="AE153" s="5">
        <v>0</v>
      </c>
    </row>
    <row r="154" spans="2:31" ht="72.5" x14ac:dyDescent="0.35">
      <c r="B154" s="1" t="s">
        <v>118</v>
      </c>
      <c r="C154" s="2">
        <v>10</v>
      </c>
      <c r="D154" s="2">
        <v>16</v>
      </c>
      <c r="E154" s="2">
        <v>949</v>
      </c>
      <c r="F154" s="7" t="s">
        <v>349</v>
      </c>
      <c r="G154" s="1" t="s">
        <v>350</v>
      </c>
      <c r="H154" s="2" t="s">
        <v>351</v>
      </c>
      <c r="I154" s="2" t="s">
        <v>14</v>
      </c>
      <c r="J154" s="2" t="s">
        <v>17</v>
      </c>
      <c r="K154" s="3" t="s">
        <v>18</v>
      </c>
      <c r="L154" s="2">
        <v>20</v>
      </c>
      <c r="M154" s="3" t="s">
        <v>121</v>
      </c>
      <c r="N154" s="2">
        <v>10</v>
      </c>
      <c r="O154" s="1" t="s">
        <v>400</v>
      </c>
      <c r="P154" s="1" t="s">
        <v>660</v>
      </c>
      <c r="Q154" s="2"/>
      <c r="R154" s="7"/>
      <c r="S154" s="1" t="s">
        <v>433</v>
      </c>
      <c r="T154" s="5">
        <v>0</v>
      </c>
      <c r="U154" s="5">
        <v>0</v>
      </c>
      <c r="V154" s="5">
        <v>0</v>
      </c>
      <c r="W154" s="5">
        <v>0</v>
      </c>
      <c r="X154" s="5">
        <v>0</v>
      </c>
      <c r="Y154" s="5">
        <v>0</v>
      </c>
      <c r="Z154" s="5">
        <v>0</v>
      </c>
      <c r="AA154" s="5">
        <v>0</v>
      </c>
      <c r="AB154" s="5">
        <v>0</v>
      </c>
      <c r="AC154" s="5">
        <v>0</v>
      </c>
      <c r="AD154" s="5">
        <v>0</v>
      </c>
      <c r="AE154" s="5">
        <v>0</v>
      </c>
    </row>
    <row r="155" spans="2:31" ht="101.5" x14ac:dyDescent="0.35">
      <c r="B155" s="1" t="s">
        <v>118</v>
      </c>
      <c r="C155" s="2">
        <v>10</v>
      </c>
      <c r="D155" s="2">
        <v>16</v>
      </c>
      <c r="E155" s="2">
        <v>949</v>
      </c>
      <c r="F155" s="7" t="s">
        <v>349</v>
      </c>
      <c r="G155" s="1" t="s">
        <v>350</v>
      </c>
      <c r="H155" s="2" t="s">
        <v>351</v>
      </c>
      <c r="I155" s="2" t="s">
        <v>14</v>
      </c>
      <c r="J155" s="2" t="s">
        <v>17</v>
      </c>
      <c r="K155" s="3" t="s">
        <v>18</v>
      </c>
      <c r="L155" s="2">
        <v>20</v>
      </c>
      <c r="M155" s="3" t="s">
        <v>121</v>
      </c>
      <c r="N155" s="2">
        <v>10</v>
      </c>
      <c r="O155" s="1" t="s">
        <v>401</v>
      </c>
      <c r="P155" s="1" t="s">
        <v>661</v>
      </c>
      <c r="Q155" s="2"/>
      <c r="R155" s="7"/>
      <c r="S155" s="1" t="s">
        <v>433</v>
      </c>
      <c r="T155" s="5">
        <v>0</v>
      </c>
      <c r="U155" s="5">
        <v>0</v>
      </c>
      <c r="V155" s="5">
        <v>0</v>
      </c>
      <c r="W155" s="5">
        <v>0</v>
      </c>
      <c r="X155" s="5">
        <v>0</v>
      </c>
      <c r="Y155" s="5">
        <v>0</v>
      </c>
      <c r="Z155" s="5">
        <v>0</v>
      </c>
      <c r="AA155" s="5">
        <v>0</v>
      </c>
      <c r="AB155" s="5">
        <v>0</v>
      </c>
      <c r="AC155" s="5">
        <v>0</v>
      </c>
      <c r="AD155" s="5">
        <v>0</v>
      </c>
      <c r="AE155" s="5">
        <v>0</v>
      </c>
    </row>
    <row r="156" spans="2:31" ht="101.5" x14ac:dyDescent="0.35">
      <c r="B156" s="1" t="s">
        <v>118</v>
      </c>
      <c r="C156" s="2">
        <v>10</v>
      </c>
      <c r="D156" s="2">
        <v>16</v>
      </c>
      <c r="E156" s="2">
        <v>949</v>
      </c>
      <c r="F156" s="7" t="s">
        <v>349</v>
      </c>
      <c r="G156" s="1" t="s">
        <v>350</v>
      </c>
      <c r="H156" s="2" t="s">
        <v>351</v>
      </c>
      <c r="I156" s="2" t="s">
        <v>14</v>
      </c>
      <c r="J156" s="2" t="s">
        <v>17</v>
      </c>
      <c r="K156" s="3" t="s">
        <v>18</v>
      </c>
      <c r="L156" s="2">
        <v>20</v>
      </c>
      <c r="M156" s="3" t="s">
        <v>121</v>
      </c>
      <c r="N156" s="2">
        <v>10</v>
      </c>
      <c r="O156" s="1" t="s">
        <v>402</v>
      </c>
      <c r="P156" s="1" t="s">
        <v>662</v>
      </c>
      <c r="Q156" s="2"/>
      <c r="R156" s="7"/>
      <c r="S156" s="1" t="s">
        <v>433</v>
      </c>
      <c r="T156" s="5">
        <v>0</v>
      </c>
      <c r="U156" s="5">
        <v>0</v>
      </c>
      <c r="V156" s="5">
        <v>0</v>
      </c>
      <c r="W156" s="5">
        <v>0</v>
      </c>
      <c r="X156" s="5">
        <v>0</v>
      </c>
      <c r="Y156" s="5">
        <v>0</v>
      </c>
      <c r="Z156" s="5">
        <v>0</v>
      </c>
      <c r="AA156" s="5">
        <v>0</v>
      </c>
      <c r="AB156" s="5">
        <v>0</v>
      </c>
      <c r="AC156" s="5">
        <v>0</v>
      </c>
      <c r="AD156" s="5">
        <v>0</v>
      </c>
      <c r="AE156" s="5">
        <v>0</v>
      </c>
    </row>
    <row r="157" spans="2:31" ht="101.5" x14ac:dyDescent="0.35">
      <c r="B157" s="1" t="s">
        <v>118</v>
      </c>
      <c r="C157" s="2">
        <v>10</v>
      </c>
      <c r="D157" s="2">
        <v>16</v>
      </c>
      <c r="E157" s="2">
        <v>949</v>
      </c>
      <c r="F157" s="7" t="s">
        <v>349</v>
      </c>
      <c r="G157" s="1" t="s">
        <v>350</v>
      </c>
      <c r="H157" s="2" t="s">
        <v>351</v>
      </c>
      <c r="I157" s="2" t="s">
        <v>14</v>
      </c>
      <c r="J157" s="2" t="s">
        <v>17</v>
      </c>
      <c r="K157" s="3" t="s">
        <v>18</v>
      </c>
      <c r="L157" s="2">
        <v>20</v>
      </c>
      <c r="M157" s="3" t="s">
        <v>121</v>
      </c>
      <c r="N157" s="2">
        <v>10</v>
      </c>
      <c r="O157" s="1" t="s">
        <v>403</v>
      </c>
      <c r="P157" s="1" t="s">
        <v>663</v>
      </c>
      <c r="Q157" s="2"/>
      <c r="R157" s="7"/>
      <c r="S157" s="1" t="s">
        <v>433</v>
      </c>
      <c r="T157" s="5">
        <v>0</v>
      </c>
      <c r="U157" s="5">
        <v>0</v>
      </c>
      <c r="V157" s="5">
        <v>0</v>
      </c>
      <c r="W157" s="5">
        <v>0</v>
      </c>
      <c r="X157" s="5">
        <v>0</v>
      </c>
      <c r="Y157" s="5">
        <v>0</v>
      </c>
      <c r="Z157" s="5">
        <v>0</v>
      </c>
      <c r="AA157" s="5">
        <v>0</v>
      </c>
      <c r="AB157" s="5">
        <v>0</v>
      </c>
      <c r="AC157" s="5">
        <v>0</v>
      </c>
      <c r="AD157" s="5">
        <v>0</v>
      </c>
      <c r="AE157" s="5">
        <v>0</v>
      </c>
    </row>
    <row r="158" spans="2:31" ht="101.5" x14ac:dyDescent="0.35">
      <c r="B158" s="1" t="s">
        <v>118</v>
      </c>
      <c r="C158" s="2">
        <v>10</v>
      </c>
      <c r="D158" s="2">
        <v>16</v>
      </c>
      <c r="E158" s="2">
        <v>949</v>
      </c>
      <c r="F158" s="7" t="s">
        <v>349</v>
      </c>
      <c r="G158" s="1" t="s">
        <v>350</v>
      </c>
      <c r="H158" s="2" t="s">
        <v>351</v>
      </c>
      <c r="I158" s="2" t="s">
        <v>14</v>
      </c>
      <c r="J158" s="2" t="s">
        <v>17</v>
      </c>
      <c r="K158" s="3" t="s">
        <v>18</v>
      </c>
      <c r="L158" s="2">
        <v>20</v>
      </c>
      <c r="M158" s="3" t="s">
        <v>121</v>
      </c>
      <c r="N158" s="2">
        <v>10</v>
      </c>
      <c r="O158" s="1" t="s">
        <v>404</v>
      </c>
      <c r="P158" s="1" t="s">
        <v>629</v>
      </c>
      <c r="Q158" s="2" t="s">
        <v>363</v>
      </c>
      <c r="R158" s="7" t="s">
        <v>364</v>
      </c>
      <c r="S158" s="1" t="s">
        <v>630</v>
      </c>
      <c r="T158" s="5">
        <v>14511505</v>
      </c>
      <c r="U158" s="5">
        <v>0</v>
      </c>
      <c r="V158" s="5">
        <v>0</v>
      </c>
      <c r="W158" s="5">
        <v>0</v>
      </c>
      <c r="X158" s="5">
        <v>0</v>
      </c>
      <c r="Y158" s="5">
        <v>0</v>
      </c>
      <c r="Z158" s="5">
        <v>0</v>
      </c>
      <c r="AA158" s="5">
        <v>0</v>
      </c>
      <c r="AB158" s="5">
        <v>0</v>
      </c>
      <c r="AC158" s="5">
        <v>0</v>
      </c>
      <c r="AD158" s="5">
        <v>0</v>
      </c>
      <c r="AE158" s="5">
        <v>0</v>
      </c>
    </row>
    <row r="159" spans="2:31" ht="116" x14ac:dyDescent="0.35">
      <c r="B159" s="1" t="s">
        <v>118</v>
      </c>
      <c r="C159" s="2">
        <v>10</v>
      </c>
      <c r="D159" s="2">
        <v>16</v>
      </c>
      <c r="E159" s="2">
        <v>949</v>
      </c>
      <c r="F159" s="7" t="s">
        <v>349</v>
      </c>
      <c r="G159" s="1" t="s">
        <v>350</v>
      </c>
      <c r="H159" s="2" t="s">
        <v>351</v>
      </c>
      <c r="I159" s="2" t="s">
        <v>14</v>
      </c>
      <c r="J159" s="2" t="s">
        <v>17</v>
      </c>
      <c r="K159" s="3" t="s">
        <v>18</v>
      </c>
      <c r="L159" s="2">
        <v>20</v>
      </c>
      <c r="M159" s="3" t="s">
        <v>121</v>
      </c>
      <c r="N159" s="2">
        <v>10</v>
      </c>
      <c r="O159" s="1" t="s">
        <v>365</v>
      </c>
      <c r="P159" s="1" t="s">
        <v>664</v>
      </c>
      <c r="Q159" s="2" t="s">
        <v>366</v>
      </c>
      <c r="R159" s="7" t="s">
        <v>367</v>
      </c>
      <c r="S159" s="1" t="s">
        <v>632</v>
      </c>
      <c r="T159" s="5">
        <v>31948103</v>
      </c>
      <c r="U159" s="5">
        <v>0</v>
      </c>
      <c r="V159" s="5">
        <v>9130897</v>
      </c>
      <c r="W159" s="5">
        <v>0</v>
      </c>
      <c r="X159" s="5">
        <v>0</v>
      </c>
      <c r="Y159" s="5">
        <v>0</v>
      </c>
      <c r="Z159" s="5">
        <v>0</v>
      </c>
      <c r="AA159" s="5">
        <v>0</v>
      </c>
      <c r="AB159" s="5">
        <v>0</v>
      </c>
      <c r="AC159" s="5">
        <v>0</v>
      </c>
      <c r="AD159" s="5">
        <v>0</v>
      </c>
      <c r="AE159" s="5">
        <v>0</v>
      </c>
    </row>
    <row r="160" spans="2:31" ht="145" x14ac:dyDescent="0.35">
      <c r="B160" s="1" t="s">
        <v>118</v>
      </c>
      <c r="C160" s="2">
        <v>10</v>
      </c>
      <c r="D160" s="2">
        <v>16</v>
      </c>
      <c r="E160" s="2">
        <v>949</v>
      </c>
      <c r="F160" s="7" t="s">
        <v>349</v>
      </c>
      <c r="G160" s="1" t="s">
        <v>350</v>
      </c>
      <c r="H160" s="2" t="s">
        <v>351</v>
      </c>
      <c r="I160" s="2" t="s">
        <v>14</v>
      </c>
      <c r="J160" s="2" t="s">
        <v>17</v>
      </c>
      <c r="K160" s="3" t="s">
        <v>18</v>
      </c>
      <c r="L160" s="2">
        <v>20</v>
      </c>
      <c r="M160" s="3" t="s">
        <v>121</v>
      </c>
      <c r="N160" s="2">
        <v>10</v>
      </c>
      <c r="O160" s="1" t="s">
        <v>405</v>
      </c>
      <c r="P160" s="1" t="s">
        <v>665</v>
      </c>
      <c r="Q160" s="2" t="s">
        <v>390</v>
      </c>
      <c r="R160" s="7" t="s">
        <v>391</v>
      </c>
      <c r="S160" s="1" t="s">
        <v>649</v>
      </c>
      <c r="T160" s="5">
        <v>0</v>
      </c>
      <c r="U160" s="5">
        <v>0</v>
      </c>
      <c r="V160" s="5">
        <v>0</v>
      </c>
      <c r="W160" s="5">
        <v>0</v>
      </c>
      <c r="X160" s="5">
        <v>0</v>
      </c>
      <c r="Y160" s="5">
        <v>0</v>
      </c>
      <c r="Z160" s="5">
        <v>0</v>
      </c>
      <c r="AA160" s="5">
        <v>0</v>
      </c>
      <c r="AB160" s="5">
        <v>0</v>
      </c>
      <c r="AC160" s="5">
        <v>0</v>
      </c>
      <c r="AD160" s="5">
        <v>0</v>
      </c>
      <c r="AE160" s="5">
        <v>0</v>
      </c>
    </row>
    <row r="161" spans="2:31" ht="130.5" x14ac:dyDescent="0.35">
      <c r="B161" s="1" t="s">
        <v>118</v>
      </c>
      <c r="C161" s="2">
        <v>10</v>
      </c>
      <c r="D161" s="2">
        <v>16</v>
      </c>
      <c r="E161" s="2">
        <v>949</v>
      </c>
      <c r="F161" s="7" t="s">
        <v>349</v>
      </c>
      <c r="G161" s="1" t="s">
        <v>350</v>
      </c>
      <c r="H161" s="2" t="s">
        <v>351</v>
      </c>
      <c r="I161" s="2" t="s">
        <v>14</v>
      </c>
      <c r="J161" s="2" t="s">
        <v>17</v>
      </c>
      <c r="K161" s="3" t="s">
        <v>18</v>
      </c>
      <c r="L161" s="2">
        <v>20</v>
      </c>
      <c r="M161" s="3" t="s">
        <v>121</v>
      </c>
      <c r="N161" s="2">
        <v>10</v>
      </c>
      <c r="O161" s="1" t="s">
        <v>406</v>
      </c>
      <c r="P161" s="1" t="s">
        <v>666</v>
      </c>
      <c r="Q161" s="2" t="s">
        <v>407</v>
      </c>
      <c r="R161" s="7" t="s">
        <v>408</v>
      </c>
      <c r="S161" s="1" t="s">
        <v>667</v>
      </c>
      <c r="T161" s="5">
        <v>15545100</v>
      </c>
      <c r="U161" s="5">
        <v>0</v>
      </c>
      <c r="V161" s="5">
        <v>0</v>
      </c>
      <c r="W161" s="5">
        <v>0</v>
      </c>
      <c r="X161" s="5">
        <v>0</v>
      </c>
      <c r="Y161" s="5">
        <v>0</v>
      </c>
      <c r="Z161" s="5">
        <v>0</v>
      </c>
      <c r="AA161" s="5">
        <v>0</v>
      </c>
      <c r="AB161" s="5">
        <v>0</v>
      </c>
      <c r="AC161" s="5">
        <v>0</v>
      </c>
      <c r="AD161" s="5">
        <v>0</v>
      </c>
      <c r="AE161" s="5">
        <v>0</v>
      </c>
    </row>
    <row r="162" spans="2:31" ht="87" x14ac:dyDescent="0.35">
      <c r="B162" s="1" t="s">
        <v>118</v>
      </c>
      <c r="C162" s="2">
        <v>10</v>
      </c>
      <c r="D162" s="2">
        <v>16</v>
      </c>
      <c r="E162" s="2">
        <v>949</v>
      </c>
      <c r="F162" s="7" t="s">
        <v>349</v>
      </c>
      <c r="G162" s="1" t="s">
        <v>350</v>
      </c>
      <c r="H162" s="2" t="s">
        <v>351</v>
      </c>
      <c r="I162" s="2" t="s">
        <v>14</v>
      </c>
      <c r="J162" s="2" t="s">
        <v>17</v>
      </c>
      <c r="K162" s="3" t="s">
        <v>18</v>
      </c>
      <c r="L162" s="2">
        <v>20</v>
      </c>
      <c r="M162" s="3" t="s">
        <v>121</v>
      </c>
      <c r="N162" s="2">
        <v>10</v>
      </c>
      <c r="O162" s="1" t="s">
        <v>409</v>
      </c>
      <c r="P162" s="1" t="s">
        <v>668</v>
      </c>
      <c r="Q162" s="2" t="s">
        <v>372</v>
      </c>
      <c r="R162" s="7" t="s">
        <v>373</v>
      </c>
      <c r="S162" s="1" t="s">
        <v>636</v>
      </c>
      <c r="T162" s="5">
        <v>136311497</v>
      </c>
      <c r="U162" s="5">
        <v>0</v>
      </c>
      <c r="V162" s="5">
        <v>0</v>
      </c>
      <c r="W162" s="5">
        <v>0</v>
      </c>
      <c r="X162" s="5">
        <v>0</v>
      </c>
      <c r="Y162" s="5">
        <v>0</v>
      </c>
      <c r="Z162" s="5">
        <v>0</v>
      </c>
      <c r="AA162" s="5">
        <v>0</v>
      </c>
      <c r="AB162" s="5">
        <v>0</v>
      </c>
      <c r="AC162" s="5">
        <v>0</v>
      </c>
      <c r="AD162" s="5">
        <v>0</v>
      </c>
      <c r="AE162" s="5">
        <v>0</v>
      </c>
    </row>
    <row r="163" spans="2:31" ht="87" x14ac:dyDescent="0.35">
      <c r="B163" s="1" t="s">
        <v>118</v>
      </c>
      <c r="C163" s="2">
        <v>10</v>
      </c>
      <c r="D163" s="2">
        <v>16</v>
      </c>
      <c r="E163" s="2">
        <v>949</v>
      </c>
      <c r="F163" s="7" t="s">
        <v>349</v>
      </c>
      <c r="G163" s="1" t="s">
        <v>350</v>
      </c>
      <c r="H163" s="2" t="s">
        <v>351</v>
      </c>
      <c r="I163" s="2" t="s">
        <v>14</v>
      </c>
      <c r="J163" s="2" t="s">
        <v>17</v>
      </c>
      <c r="K163" s="3" t="s">
        <v>18</v>
      </c>
      <c r="L163" s="2">
        <v>20</v>
      </c>
      <c r="M163" s="3" t="s">
        <v>121</v>
      </c>
      <c r="N163" s="2">
        <v>10</v>
      </c>
      <c r="O163" s="1" t="s">
        <v>410</v>
      </c>
      <c r="P163" s="1" t="s">
        <v>669</v>
      </c>
      <c r="Q163" s="2" t="s">
        <v>375</v>
      </c>
      <c r="R163" s="7" t="s">
        <v>376</v>
      </c>
      <c r="S163" s="1" t="s">
        <v>638</v>
      </c>
      <c r="T163" s="5">
        <v>62362850</v>
      </c>
      <c r="U163" s="5">
        <v>0</v>
      </c>
      <c r="V163" s="5">
        <v>0</v>
      </c>
      <c r="W163" s="5">
        <v>0</v>
      </c>
      <c r="X163" s="5">
        <v>0</v>
      </c>
      <c r="Y163" s="5">
        <v>0</v>
      </c>
      <c r="Z163" s="5">
        <v>0</v>
      </c>
      <c r="AA163" s="5">
        <v>0</v>
      </c>
      <c r="AB163" s="5">
        <v>0</v>
      </c>
      <c r="AC163" s="5">
        <v>0</v>
      </c>
      <c r="AD163" s="5">
        <v>0</v>
      </c>
      <c r="AE163" s="5">
        <v>0</v>
      </c>
    </row>
    <row r="164" spans="2:31" ht="159.5" x14ac:dyDescent="0.35">
      <c r="B164" s="1" t="s">
        <v>118</v>
      </c>
      <c r="C164" s="2">
        <v>10</v>
      </c>
      <c r="D164" s="2">
        <v>16</v>
      </c>
      <c r="E164" s="2">
        <v>949</v>
      </c>
      <c r="F164" s="7" t="s">
        <v>349</v>
      </c>
      <c r="G164" s="1" t="s">
        <v>350</v>
      </c>
      <c r="H164" s="2" t="s">
        <v>351</v>
      </c>
      <c r="I164" s="2" t="s">
        <v>14</v>
      </c>
      <c r="J164" s="2" t="s">
        <v>17</v>
      </c>
      <c r="K164" s="3" t="s">
        <v>18</v>
      </c>
      <c r="L164" s="2">
        <v>20</v>
      </c>
      <c r="M164" s="3" t="s">
        <v>121</v>
      </c>
      <c r="N164" s="2">
        <v>10</v>
      </c>
      <c r="O164" s="1" t="s">
        <v>411</v>
      </c>
      <c r="P164" s="1" t="s">
        <v>670</v>
      </c>
      <c r="Q164" s="2" t="s">
        <v>397</v>
      </c>
      <c r="R164" s="7" t="s">
        <v>398</v>
      </c>
      <c r="S164" s="1" t="s">
        <v>658</v>
      </c>
      <c r="T164" s="5">
        <v>400000000</v>
      </c>
      <c r="U164" s="5">
        <v>-200000000</v>
      </c>
      <c r="V164" s="5">
        <v>0</v>
      </c>
      <c r="W164" s="5">
        <v>0</v>
      </c>
      <c r="X164" s="5">
        <v>0</v>
      </c>
      <c r="Y164" s="5">
        <v>0</v>
      </c>
      <c r="Z164" s="5">
        <v>0</v>
      </c>
      <c r="AA164" s="5">
        <v>-200000000</v>
      </c>
      <c r="AB164" s="5">
        <v>0</v>
      </c>
      <c r="AC164" s="5">
        <v>0</v>
      </c>
      <c r="AD164" s="5">
        <v>0</v>
      </c>
      <c r="AE164" s="5">
        <v>0</v>
      </c>
    </row>
    <row r="165" spans="2:31" ht="130.5" x14ac:dyDescent="0.35">
      <c r="B165" s="1" t="s">
        <v>118</v>
      </c>
      <c r="C165" s="2">
        <v>10</v>
      </c>
      <c r="D165" s="2">
        <v>16</v>
      </c>
      <c r="E165" s="2">
        <v>949</v>
      </c>
      <c r="F165" s="7" t="s">
        <v>349</v>
      </c>
      <c r="G165" s="1" t="s">
        <v>350</v>
      </c>
      <c r="H165" s="2" t="s">
        <v>351</v>
      </c>
      <c r="I165" s="2" t="s">
        <v>14</v>
      </c>
      <c r="J165" s="2" t="s">
        <v>17</v>
      </c>
      <c r="K165" s="3" t="s">
        <v>18</v>
      </c>
      <c r="L165" s="2">
        <v>20</v>
      </c>
      <c r="M165" s="3" t="s">
        <v>121</v>
      </c>
      <c r="N165" s="2">
        <v>10</v>
      </c>
      <c r="O165" s="1" t="s">
        <v>412</v>
      </c>
      <c r="P165" s="1" t="s">
        <v>671</v>
      </c>
      <c r="Q165" s="2" t="s">
        <v>413</v>
      </c>
      <c r="R165" s="7" t="s">
        <v>414</v>
      </c>
      <c r="S165" s="1" t="s">
        <v>672</v>
      </c>
      <c r="T165" s="5">
        <v>448214251</v>
      </c>
      <c r="U165" s="5">
        <v>0</v>
      </c>
      <c r="V165" s="5">
        <v>48800000</v>
      </c>
      <c r="W165" s="5">
        <v>0</v>
      </c>
      <c r="X165" s="5">
        <v>31531520</v>
      </c>
      <c r="Y165" s="5">
        <v>31531520</v>
      </c>
      <c r="Z165" s="5">
        <v>0</v>
      </c>
      <c r="AA165" s="5">
        <v>0</v>
      </c>
      <c r="AB165" s="5">
        <v>0</v>
      </c>
      <c r="AC165" s="5">
        <v>0</v>
      </c>
      <c r="AD165" s="5">
        <v>0</v>
      </c>
      <c r="AE165" s="5">
        <v>0</v>
      </c>
    </row>
    <row r="166" spans="2:31" ht="159.5" x14ac:dyDescent="0.35">
      <c r="B166" s="1" t="s">
        <v>118</v>
      </c>
      <c r="C166" s="2">
        <v>10</v>
      </c>
      <c r="D166" s="2">
        <v>16</v>
      </c>
      <c r="E166" s="2">
        <v>949</v>
      </c>
      <c r="F166" s="7" t="s">
        <v>349</v>
      </c>
      <c r="G166" s="1" t="s">
        <v>350</v>
      </c>
      <c r="H166" s="2" t="s">
        <v>351</v>
      </c>
      <c r="I166" s="2" t="s">
        <v>14</v>
      </c>
      <c r="J166" s="2" t="s">
        <v>17</v>
      </c>
      <c r="K166" s="3" t="s">
        <v>18</v>
      </c>
      <c r="L166" s="2">
        <v>20</v>
      </c>
      <c r="M166" s="3" t="s">
        <v>121</v>
      </c>
      <c r="N166" s="2">
        <v>10</v>
      </c>
      <c r="O166" s="1" t="s">
        <v>415</v>
      </c>
      <c r="P166" s="1" t="s">
        <v>673</v>
      </c>
      <c r="Q166" s="2" t="s">
        <v>416</v>
      </c>
      <c r="R166" s="7" t="s">
        <v>417</v>
      </c>
      <c r="S166" s="1" t="s">
        <v>674</v>
      </c>
      <c r="T166" s="5">
        <v>130451057</v>
      </c>
      <c r="U166" s="5">
        <v>0</v>
      </c>
      <c r="V166" s="5">
        <v>0</v>
      </c>
      <c r="W166" s="5">
        <v>0</v>
      </c>
      <c r="X166" s="5">
        <v>0</v>
      </c>
      <c r="Y166" s="5">
        <v>0</v>
      </c>
      <c r="Z166" s="5">
        <v>0</v>
      </c>
      <c r="AA166" s="5">
        <v>0</v>
      </c>
      <c r="AB166" s="5">
        <v>0</v>
      </c>
      <c r="AC166" s="5">
        <v>0</v>
      </c>
      <c r="AD166" s="5">
        <v>0</v>
      </c>
      <c r="AE166" s="5">
        <v>0</v>
      </c>
    </row>
    <row r="167" spans="2:31" ht="72.5" x14ac:dyDescent="0.35">
      <c r="B167" s="1" t="s">
        <v>118</v>
      </c>
      <c r="C167" s="2">
        <v>10</v>
      </c>
      <c r="D167" s="2">
        <v>16</v>
      </c>
      <c r="E167" s="2">
        <v>949</v>
      </c>
      <c r="F167" s="7" t="s">
        <v>349</v>
      </c>
      <c r="G167" s="1" t="s">
        <v>350</v>
      </c>
      <c r="H167" s="2" t="s">
        <v>351</v>
      </c>
      <c r="I167" s="2" t="s">
        <v>14</v>
      </c>
      <c r="J167" s="2" t="s">
        <v>17</v>
      </c>
      <c r="K167" s="3" t="s">
        <v>18</v>
      </c>
      <c r="L167" s="2">
        <v>20</v>
      </c>
      <c r="M167" s="3" t="s">
        <v>16</v>
      </c>
      <c r="N167" s="2">
        <v>20</v>
      </c>
      <c r="O167" s="1" t="s">
        <v>418</v>
      </c>
      <c r="P167" s="1" t="s">
        <v>675</v>
      </c>
      <c r="Q167" s="2" t="s">
        <v>360</v>
      </c>
      <c r="R167" s="7" t="s">
        <v>361</v>
      </c>
      <c r="S167" s="1" t="s">
        <v>628</v>
      </c>
      <c r="T167" s="5">
        <v>60000000</v>
      </c>
      <c r="U167" s="5">
        <v>0</v>
      </c>
      <c r="V167" s="5">
        <v>0</v>
      </c>
      <c r="W167" s="5">
        <v>0</v>
      </c>
      <c r="X167" s="5">
        <v>0</v>
      </c>
      <c r="Y167" s="5">
        <v>0</v>
      </c>
      <c r="Z167" s="5">
        <v>-60000000</v>
      </c>
      <c r="AA167" s="5">
        <v>0</v>
      </c>
      <c r="AB167" s="5">
        <v>0</v>
      </c>
      <c r="AC167" s="5">
        <v>0</v>
      </c>
      <c r="AD167" s="5">
        <v>0</v>
      </c>
      <c r="AE167" s="5">
        <v>0</v>
      </c>
    </row>
    <row r="168" spans="2:31" ht="87" x14ac:dyDescent="0.35">
      <c r="B168" s="1" t="s">
        <v>118</v>
      </c>
      <c r="C168" s="2">
        <v>10</v>
      </c>
      <c r="D168" s="2">
        <v>16</v>
      </c>
      <c r="E168" s="2">
        <v>949</v>
      </c>
      <c r="F168" s="7" t="s">
        <v>349</v>
      </c>
      <c r="G168" s="1" t="s">
        <v>350</v>
      </c>
      <c r="H168" s="2" t="s">
        <v>351</v>
      </c>
      <c r="I168" s="2" t="s">
        <v>14</v>
      </c>
      <c r="J168" s="2" t="s">
        <v>17</v>
      </c>
      <c r="K168" s="3" t="s">
        <v>18</v>
      </c>
      <c r="L168" s="2">
        <v>20</v>
      </c>
      <c r="M168" s="3" t="s">
        <v>16</v>
      </c>
      <c r="N168" s="2">
        <v>20</v>
      </c>
      <c r="O168" s="1" t="s">
        <v>419</v>
      </c>
      <c r="P168" s="1" t="s">
        <v>676</v>
      </c>
      <c r="Q168" s="2" t="s">
        <v>366</v>
      </c>
      <c r="R168" s="7" t="s">
        <v>367</v>
      </c>
      <c r="S168" s="1" t="s">
        <v>632</v>
      </c>
      <c r="T168" s="5">
        <v>776750</v>
      </c>
      <c r="U168" s="5">
        <v>0</v>
      </c>
      <c r="V168" s="5">
        <v>0</v>
      </c>
      <c r="W168" s="5">
        <v>0</v>
      </c>
      <c r="X168" s="5">
        <v>0</v>
      </c>
      <c r="Y168" s="5">
        <v>0</v>
      </c>
      <c r="Z168" s="5">
        <v>0</v>
      </c>
      <c r="AA168" s="5">
        <v>0</v>
      </c>
      <c r="AB168" s="5">
        <v>0</v>
      </c>
      <c r="AC168" s="5">
        <v>0</v>
      </c>
      <c r="AD168" s="5">
        <v>0</v>
      </c>
      <c r="AE168" s="5">
        <v>0</v>
      </c>
    </row>
    <row r="169" spans="2:31" ht="101.5" x14ac:dyDescent="0.35">
      <c r="B169" s="1" t="s">
        <v>118</v>
      </c>
      <c r="C169" s="2">
        <v>10</v>
      </c>
      <c r="D169" s="2">
        <v>16</v>
      </c>
      <c r="E169" s="2">
        <v>949</v>
      </c>
      <c r="F169" s="7" t="s">
        <v>349</v>
      </c>
      <c r="G169" s="1" t="s">
        <v>350</v>
      </c>
      <c r="H169" s="2" t="s">
        <v>351</v>
      </c>
      <c r="I169" s="2" t="s">
        <v>14</v>
      </c>
      <c r="J169" s="2" t="s">
        <v>17</v>
      </c>
      <c r="K169" s="3" t="s">
        <v>18</v>
      </c>
      <c r="L169" s="2">
        <v>20</v>
      </c>
      <c r="M169" s="3" t="s">
        <v>16</v>
      </c>
      <c r="N169" s="2">
        <v>20</v>
      </c>
      <c r="O169" s="1" t="s">
        <v>420</v>
      </c>
      <c r="P169" s="1" t="s">
        <v>677</v>
      </c>
      <c r="Q169" s="2" t="s">
        <v>421</v>
      </c>
      <c r="R169" s="7" t="s">
        <v>422</v>
      </c>
      <c r="S169" s="1" t="s">
        <v>678</v>
      </c>
      <c r="T169" s="5">
        <v>0</v>
      </c>
      <c r="U169" s="5">
        <v>40000000</v>
      </c>
      <c r="V169" s="5">
        <v>0</v>
      </c>
      <c r="W169" s="5">
        <v>0</v>
      </c>
      <c r="X169" s="5">
        <v>0</v>
      </c>
      <c r="Y169" s="5">
        <v>0</v>
      </c>
      <c r="Z169" s="5">
        <v>0</v>
      </c>
      <c r="AA169" s="5">
        <v>0</v>
      </c>
      <c r="AB169" s="5">
        <v>0</v>
      </c>
      <c r="AC169" s="5">
        <v>0</v>
      </c>
      <c r="AD169" s="5">
        <v>0</v>
      </c>
      <c r="AE169" s="5">
        <v>0</v>
      </c>
    </row>
    <row r="170" spans="2:31" ht="159.5" x14ac:dyDescent="0.35">
      <c r="B170" s="1" t="s">
        <v>118</v>
      </c>
      <c r="C170" s="2">
        <v>10</v>
      </c>
      <c r="D170" s="2">
        <v>16</v>
      </c>
      <c r="E170" s="2">
        <v>949</v>
      </c>
      <c r="F170" s="7" t="s">
        <v>349</v>
      </c>
      <c r="G170" s="1" t="s">
        <v>350</v>
      </c>
      <c r="H170" s="2" t="s">
        <v>351</v>
      </c>
      <c r="I170" s="2" t="s">
        <v>14</v>
      </c>
      <c r="J170" s="2" t="s">
        <v>17</v>
      </c>
      <c r="K170" s="3" t="s">
        <v>18</v>
      </c>
      <c r="L170" s="2">
        <v>20</v>
      </c>
      <c r="M170" s="3" t="s">
        <v>16</v>
      </c>
      <c r="N170" s="2">
        <v>20</v>
      </c>
      <c r="O170" s="1" t="s">
        <v>423</v>
      </c>
      <c r="P170" s="1" t="s">
        <v>679</v>
      </c>
      <c r="Q170" s="2" t="s">
        <v>390</v>
      </c>
      <c r="R170" s="7" t="s">
        <v>391</v>
      </c>
      <c r="S170" s="1" t="s">
        <v>649</v>
      </c>
      <c r="T170" s="5">
        <v>0</v>
      </c>
      <c r="U170" s="5">
        <v>0</v>
      </c>
      <c r="V170" s="5">
        <v>0</v>
      </c>
      <c r="W170" s="5">
        <v>0</v>
      </c>
      <c r="X170" s="5">
        <v>0</v>
      </c>
      <c r="Y170" s="5">
        <v>0</v>
      </c>
      <c r="Z170" s="5">
        <v>0</v>
      </c>
      <c r="AA170" s="5">
        <v>0</v>
      </c>
      <c r="AB170" s="5">
        <v>0</v>
      </c>
      <c r="AC170" s="5">
        <v>0</v>
      </c>
      <c r="AD170" s="5">
        <v>0</v>
      </c>
      <c r="AE170" s="5">
        <v>0</v>
      </c>
    </row>
    <row r="171" spans="2:31" ht="101.5" x14ac:dyDescent="0.35">
      <c r="B171" s="1" t="s">
        <v>118</v>
      </c>
      <c r="C171" s="2">
        <v>10</v>
      </c>
      <c r="D171" s="2">
        <v>16</v>
      </c>
      <c r="E171" s="2">
        <v>949</v>
      </c>
      <c r="F171" s="7" t="s">
        <v>349</v>
      </c>
      <c r="G171" s="1" t="s">
        <v>350</v>
      </c>
      <c r="H171" s="2" t="s">
        <v>351</v>
      </c>
      <c r="I171" s="2" t="s">
        <v>14</v>
      </c>
      <c r="J171" s="2" t="s">
        <v>17</v>
      </c>
      <c r="K171" s="3" t="s">
        <v>18</v>
      </c>
      <c r="L171" s="2">
        <v>20</v>
      </c>
      <c r="M171" s="3" t="s">
        <v>16</v>
      </c>
      <c r="N171" s="2">
        <v>20</v>
      </c>
      <c r="O171" s="1" t="s">
        <v>424</v>
      </c>
      <c r="P171" s="1" t="s">
        <v>680</v>
      </c>
      <c r="Q171" s="2" t="s">
        <v>372</v>
      </c>
      <c r="R171" s="7" t="s">
        <v>373</v>
      </c>
      <c r="S171" s="1" t="s">
        <v>636</v>
      </c>
      <c r="T171" s="5">
        <v>-125372497</v>
      </c>
      <c r="U171" s="5">
        <v>0</v>
      </c>
      <c r="V171" s="5">
        <v>0</v>
      </c>
      <c r="W171" s="5">
        <v>0</v>
      </c>
      <c r="X171" s="5">
        <v>0</v>
      </c>
      <c r="Y171" s="5">
        <v>0</v>
      </c>
      <c r="Z171" s="5">
        <v>0</v>
      </c>
      <c r="AA171" s="5">
        <v>0</v>
      </c>
      <c r="AB171" s="5">
        <v>0</v>
      </c>
      <c r="AC171" s="5">
        <v>0</v>
      </c>
      <c r="AD171" s="5">
        <v>0</v>
      </c>
      <c r="AE171" s="5">
        <v>0</v>
      </c>
    </row>
    <row r="172" spans="2:31" ht="145" x14ac:dyDescent="0.35">
      <c r="B172" s="1" t="s">
        <v>118</v>
      </c>
      <c r="C172" s="2">
        <v>10</v>
      </c>
      <c r="D172" s="2">
        <v>16</v>
      </c>
      <c r="E172" s="2">
        <v>949</v>
      </c>
      <c r="F172" s="7" t="s">
        <v>349</v>
      </c>
      <c r="G172" s="1" t="s">
        <v>350</v>
      </c>
      <c r="H172" s="2" t="s">
        <v>351</v>
      </c>
      <c r="I172" s="2" t="s">
        <v>14</v>
      </c>
      <c r="J172" s="2" t="s">
        <v>17</v>
      </c>
      <c r="K172" s="3" t="s">
        <v>18</v>
      </c>
      <c r="L172" s="2">
        <v>20</v>
      </c>
      <c r="M172" s="3" t="s">
        <v>16</v>
      </c>
      <c r="N172" s="2">
        <v>20</v>
      </c>
      <c r="O172" s="1" t="s">
        <v>425</v>
      </c>
      <c r="P172" s="1" t="s">
        <v>681</v>
      </c>
      <c r="Q172" s="2" t="s">
        <v>397</v>
      </c>
      <c r="R172" s="7" t="s">
        <v>398</v>
      </c>
      <c r="S172" s="1" t="s">
        <v>658</v>
      </c>
      <c r="T172" s="5">
        <v>-400000000</v>
      </c>
      <c r="U172" s="5">
        <v>231164700</v>
      </c>
      <c r="V172" s="5">
        <v>0</v>
      </c>
      <c r="W172" s="5">
        <v>0</v>
      </c>
      <c r="X172" s="5">
        <v>0</v>
      </c>
      <c r="Y172" s="5">
        <v>0</v>
      </c>
      <c r="Z172" s="5">
        <v>0</v>
      </c>
      <c r="AA172" s="5">
        <v>200000000</v>
      </c>
      <c r="AB172" s="5">
        <v>0</v>
      </c>
      <c r="AC172" s="5">
        <v>0</v>
      </c>
      <c r="AD172" s="5">
        <v>0</v>
      </c>
      <c r="AE172" s="5">
        <v>0</v>
      </c>
    </row>
    <row r="173" spans="2:31" ht="87" x14ac:dyDescent="0.35">
      <c r="B173" s="1" t="s">
        <v>118</v>
      </c>
      <c r="C173" s="2">
        <v>10</v>
      </c>
      <c r="D173" s="2">
        <v>16</v>
      </c>
      <c r="E173" s="2">
        <v>949</v>
      </c>
      <c r="F173" s="7" t="s">
        <v>349</v>
      </c>
      <c r="G173" s="1" t="s">
        <v>350</v>
      </c>
      <c r="H173" s="2" t="s">
        <v>351</v>
      </c>
      <c r="I173" s="2" t="s">
        <v>14</v>
      </c>
      <c r="J173" s="2" t="s">
        <v>17</v>
      </c>
      <c r="K173" s="3" t="s">
        <v>18</v>
      </c>
      <c r="L173" s="2">
        <v>20</v>
      </c>
      <c r="M173" s="3" t="s">
        <v>16</v>
      </c>
      <c r="N173" s="2">
        <v>20</v>
      </c>
      <c r="O173" s="1" t="s">
        <v>426</v>
      </c>
      <c r="P173" s="1" t="s">
        <v>682</v>
      </c>
      <c r="Q173" s="2" t="s">
        <v>413</v>
      </c>
      <c r="R173" s="7" t="s">
        <v>414</v>
      </c>
      <c r="S173" s="1" t="s">
        <v>672</v>
      </c>
      <c r="T173" s="5">
        <v>177829523</v>
      </c>
      <c r="U173" s="5">
        <v>0</v>
      </c>
      <c r="V173" s="5">
        <v>96000000</v>
      </c>
      <c r="W173" s="5">
        <v>0</v>
      </c>
      <c r="X173" s="5">
        <v>-7000000</v>
      </c>
      <c r="Y173" s="5">
        <v>-7000000</v>
      </c>
      <c r="Z173" s="5">
        <v>0</v>
      </c>
      <c r="AA173" s="5">
        <v>0</v>
      </c>
      <c r="AB173" s="5">
        <v>0</v>
      </c>
      <c r="AC173" s="5">
        <v>0</v>
      </c>
      <c r="AD173" s="5">
        <v>0</v>
      </c>
      <c r="AE173" s="5">
        <v>0</v>
      </c>
    </row>
    <row r="174" spans="2:31" ht="72.5" x14ac:dyDescent="0.35">
      <c r="B174" s="1" t="s">
        <v>118</v>
      </c>
      <c r="C174" s="2">
        <v>10</v>
      </c>
      <c r="D174" s="2">
        <v>16</v>
      </c>
      <c r="E174" s="2">
        <v>949</v>
      </c>
      <c r="F174" s="7" t="s">
        <v>349</v>
      </c>
      <c r="G174" s="1" t="s">
        <v>350</v>
      </c>
      <c r="H174" s="2" t="s">
        <v>351</v>
      </c>
      <c r="I174" s="2" t="s">
        <v>14</v>
      </c>
      <c r="J174" s="2" t="s">
        <v>17</v>
      </c>
      <c r="K174" s="3" t="s">
        <v>18</v>
      </c>
      <c r="L174" s="2">
        <v>20</v>
      </c>
      <c r="M174" s="3" t="s">
        <v>16</v>
      </c>
      <c r="N174" s="2">
        <v>20</v>
      </c>
      <c r="O174" s="1" t="s">
        <v>427</v>
      </c>
      <c r="P174" s="1" t="s">
        <v>683</v>
      </c>
      <c r="Q174" s="2" t="s">
        <v>416</v>
      </c>
      <c r="R174" s="7" t="s">
        <v>417</v>
      </c>
      <c r="S174" s="1" t="s">
        <v>674</v>
      </c>
      <c r="T174" s="5">
        <v>-23884993</v>
      </c>
      <c r="U174" s="5">
        <v>0</v>
      </c>
      <c r="V174" s="5">
        <v>0</v>
      </c>
      <c r="W174" s="5">
        <v>0</v>
      </c>
      <c r="X174" s="5">
        <v>0</v>
      </c>
      <c r="Y174" s="5">
        <v>0</v>
      </c>
      <c r="Z174" s="5">
        <v>0</v>
      </c>
      <c r="AA174" s="5">
        <v>0</v>
      </c>
      <c r="AB174" s="5">
        <v>0</v>
      </c>
      <c r="AC174" s="5">
        <v>0</v>
      </c>
      <c r="AD174" s="5">
        <v>0</v>
      </c>
      <c r="AE174" s="5">
        <v>0</v>
      </c>
    </row>
    <row r="175" spans="2:31" ht="72.5" x14ac:dyDescent="0.35">
      <c r="B175" s="1" t="s">
        <v>118</v>
      </c>
      <c r="C175" s="2">
        <v>10</v>
      </c>
      <c r="D175" s="2">
        <v>16</v>
      </c>
      <c r="E175" s="2">
        <v>949</v>
      </c>
      <c r="F175" s="7" t="s">
        <v>349</v>
      </c>
      <c r="G175" s="1" t="s">
        <v>350</v>
      </c>
      <c r="H175" s="2" t="s">
        <v>351</v>
      </c>
      <c r="I175" s="2" t="s">
        <v>14</v>
      </c>
      <c r="J175" s="2" t="s">
        <v>23</v>
      </c>
      <c r="K175" s="3" t="s">
        <v>24</v>
      </c>
      <c r="L175" s="2">
        <v>30</v>
      </c>
      <c r="M175" s="3" t="s">
        <v>121</v>
      </c>
      <c r="N175" s="2">
        <v>10</v>
      </c>
      <c r="O175" s="1" t="s">
        <v>428</v>
      </c>
      <c r="P175" s="1" t="s">
        <v>684</v>
      </c>
      <c r="Q175" s="2" t="s">
        <v>378</v>
      </c>
      <c r="R175" s="7" t="s">
        <v>379</v>
      </c>
      <c r="S175" s="1" t="s">
        <v>640</v>
      </c>
      <c r="T175" s="5">
        <v>0</v>
      </c>
      <c r="U175" s="5">
        <v>0</v>
      </c>
      <c r="V175" s="5">
        <v>0</v>
      </c>
      <c r="W175" s="5">
        <v>0</v>
      </c>
      <c r="X175" s="5">
        <v>0</v>
      </c>
      <c r="Y175" s="5">
        <v>0</v>
      </c>
      <c r="Z175" s="5">
        <v>0</v>
      </c>
      <c r="AA175" s="5">
        <v>0</v>
      </c>
      <c r="AB175" s="5">
        <v>0</v>
      </c>
      <c r="AC175" s="5">
        <v>0</v>
      </c>
      <c r="AD175" s="5">
        <v>0</v>
      </c>
      <c r="AE175" s="5">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f 1 f 7 2 9 7 - f 1 3 b - 4 7 7 b - 8 3 a d - 1 8 7 5 a a c 1 7 a b b "   x m l n s = " h t t p : / / s c h e m a s . m i c r o s o f t . c o m / D a t a M a s h u p " > A A A A A G o M A A B Q S w M E F A A C A A g A r 7 K N W z + C 1 v W l A A A A 9 w A A A B I A H A B D b 2 5 m a W c v U G F j a 2 F n Z S 5 4 b W w g o h g A K K A U A A A A A A A A A A A A A A A A A A A A A A A A A A A A h Y 8 x D o I w G I W v Q r r T l m q i k l I G V 0 l M i M a 1 K R U a 4 c f Q Y r m b g 0 f y C m I U d X N 8 3 / u G 9 + 7 X G 0 + H p g 4 u u r O m h Q R F m K J A g 2 o L A 2 W C e n c M l y g V f C v V S Z Y 6 G G W w 8 W C L B F X O n W N C v P f Y z 3 D b l Y R R G p F D t s l V p R u J P r L 5 L 4 c G r J O g N B J 8 / x o j G I 7 m C x x R t s K U k 4 n y z M D X Y O P g Z / s D + b q v X d 9 p o S H c 5 Z x M k Z P 3 C f E A U E s D B B Q A A g A I A K + y j 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v s o 1 b q b a u 9 m M J A A D P J g A A E w A c A E Z v c m 1 1 b G F z L 1 N l Y 3 R p b 2 4 x L m 0 g o h g A K K A U A A A A A A A A A A A A A A A A A A A A A A A A A A A A 1 V r r b t v K E f 4 f I O + w Y I D Y R h k f k b o 4 6 q k L 6 G I n P o 1 t H U t N E R i G Q J F r i e d Q p L I k f U F g o O / Q N + i f v k c f p U / S m d 2 l u L u k b N k J C j R A E u / O 7 D e z 3 w 5 n 9 u K U + l m Y x G Q s / n d + f v 3 q 9 a t 0 4 T E a k F / Z / R T 6 e 4 x 6 5 J B E N H v 9 i s C f c Z I z n 0 L P + G u 0 P / Q y b + a l d N f 6 2 7 D f a L n t 9 z Z p N + C P Z R N r 1 G d 0 l b A s j O f W n i 1 G r 2 a 3 0 4 t V N r 2 5 n Q 7 D J c A z m n k s 9 C J p R q B / u x z 7 C 7 r 0 D i 3 Q t + y T j C 4 P r Y 3 D r K u H S 3 T k S t p 4 Y 1 3 Q Z X I D U x g k U b 6 M U w u A J 9 4 s o v t C I L t 3 H 3 X G / m Y Z P d O T I U 6 r F 2 W U x V 5 G D f E g C a j 1 s K c 4 E X v L e i d Q U D h R 9 d b + V j H N s c G 2 0 k 0 4 Y 8 K o T S o j z s B E 3 Q i p D M t y z g L K p I o A w 1 7 r Q Z k C d o B j F 8 m t 4 j 5 2 7 l a n J 7 1 W k G z C T e z 3 U p / G A U Q B Q L 9 + F c Z 1 6 G b g 9 e Y 0 9 k O a / r j I G / W n w 1 H / c 0 h v U 4 F + X x N u i l I R d k K 3 G m P H I c Z B l R 0 a w b e E f b t V i z a h n r 8 g u 5 e i i Y t 3 R f 7 0 Z 2 K h 3 8 S L A 1 K R 9 B r O R o m 7 U d L a K D n Y J O l 2 r b 1 y 5 Q c L L 5 7 D 5 C b 3 K 1 p O b s K 8 O L 1 O 2 F I s O g o x g H U q M B B K d F i O k z j r t P Z R m c f e B U 1 X S Z y G A C i 5 r a o k U Z S v N o G s A 3 S 9 j M K 7 X h A I v 3 Y N / / G j L S z x B T j L l z M I z E k y o X e Z t h p 7 b 6 0 / E u u t 7 M K P 6 K o k 5 Z S y O S V F k J e 0 n N E U A v m X J I x 3 i 3 W u / 4 J h c k p W N b T 0 D 9 p S F M F t B P 9 L G A f 7 n + h 1 d p 4 D 3 a V b R 3 c r W F I 9 Y 5 f O C S n / e c 2 O M Z G K N f N L f q j p U h N d g t 9 5 f a r j o j L X 1 f p a T b U 1 2 c t I g 1 q e 0 e P N K h c P W y c x R q w X F e 1 1 K O h Z s A c V 8 E Y o z G a M 3 o Q e V k R s D 5 I l B n x E 5 1 Q 0 G R P l M s X m x 3 C + o O w o w J / r Q r s u m K 3 z V T 8 P h v S G 4 3 l K g w u O 7 q h f S o r W e D T y I K X 5 I T B o 8 L 9 V t a t b K G C + Q s + L Z / + D J / X j q u c T t f D Z p V a P L 5 m F e L N a X K W 0 K K 1 Y 5 s o K a E 7 S r I L 9 H H j P n l U E l R p 4 s a 6 B N r n 8 N a f s / t B C 3 o k i 2 l / N 2 D 7 u g c 4 H / Z b b w D V L / B E G A L 0 l O 7 0 o 2 r F 3 u v D X s V 2 7 i f / D X / j J b t l t u 2 M f 7 F h K e n y 6 I g r n 1 1 V w n M + W Y Z p C L G G a v o I R G B 1 h B o y D I 3 O a k Q v 6 N Y f k a p G E k c f U P 9 C Y M l y o N K X L W X R P e s F v a j m D + U Y e 0 P a W p V / z R A 0 m 3 v / Z i 3 J a L W S W U P 8 Z f t q x b K n L i k F Y O + D 7 E Z 6 K l d I D W J r 0 l q u N B g 2 / w C J o o 7 2 3 L 7 c X z 9 I t D K J X Y A a V 0 R 5 5 u b 0 U V v d p e 9 w r M I j a a P D f / 3 q 5 x R m I n r b I / Q K L q I 0 W / / P 3 f 7 7 c 5 J t m 9 2 m L 3 C + w C M r f G T M Q D F t w i k 6 B O V R G e / D n x Q a j 4 L H v Q v c L T H L 1 7 7 X J t r M p X M O P 8 U c Y T R f 3 W 3 y N h U n Q R o P v v u N r D L x 0 s U W w g l v 4 O a K 2 C N Z / b G t T L y i a W b W e 9 I e u 4 0 z H + X L p s f v v P 1 Z t U V I G / a k 3 n 8 o U L Q 2 f e Y x 5 u N F 6 s x t d 7 2 E 5 I e / e E Y 4 k e n j J w T 5 R O E V n V 3 T 1 Q x r H Y b 6 U Y 0 V J 4 g J Z L Z I 8 D j T g c e Z l e S q 6 p C N C V x Y W W x a O o m 5 A 2 c j T b E n j T I w / B s C C o F 0 5 h p 8 p 9 j j m 2 V 8 / f e J 6 I 5 b 8 B u m G i 4 S 1 O M n I t S w n 0 p c o B J Q h / O O Q g Z f R e S L n v E Z R N X i E P A 3 l P g n l q l A N G 1 j b 4 f T C J H E f 3 g + j i H y m D M u q W s z h A L U C i + Q n O C b w m m v V n L O K e l 6 j L Y t 8 e E 0 u J e O 4 O F e H s N 8 M M 9 x T o W G L Z A s a E 8 t t u C 0 y X k E c 4 X B y Q t 6 R w U c C x 1 s a p b Q G Q 3 V e w W g X 1 s X 4 A 7 e 9 E W H g z Z I E J A Z C R 0 H 4 2 P 9 p 3 C d u V 2 J Y l n I v I p X 4 r m 7 T + b N C i D 7 s O Q Q 5 j W c w 4 W 5 U r p l 0 U y p 3 u + Y x V + a X u k P u G 3 M m 3 6 w P e R g U x 1 u 5 a 8 V u 2 E z m + D W d B O s z r Z Q + 5 0 x b D N n i T C u 9 r t g y s y b 2 K B r 7 m / L 4 F 4 d 0 f Q i G b k C G d L Z h s W u d B R f M w X L J L 7 8 4 F 9 T H n m l 3 c P U H t T l U v s A v 7 h a m q y Y q 4 9 Z W X d 2 q W 2 t V V p B A Z I 2 N h a t i Z N P O 3 Y Z 4 z l g S 5 I h Z 6 P C o x b j Y W O N E Z u G 3 N 9 W q K p 1 z n i q r x S R s q + 5 8 I B N 9 r f S F / m H 7 k a R g u g + L V Y 5 Q 8 k E J z t P B I / T p 6 c F t b H E z p l r 8 E d d i R e m r 2 i r u w i y p o k 5 R T k V K u I 3 D G L 4 c m Y p l z q 1 T k 5 7 o k k m Y R f T q 2 V c i c r R y C 6 I f 7 W U Q c / S S r h E L E x Z m / H J n O O q r z c I d e e s o x 4 v 1 x I 5 j z w 8 j q Q s m m Z d m L P e z n N G j i I q A I 0 W m g i Q t t i + 8 d I R 3 X 6 j H R p E X l 5 2 T R O U m F Y M H 5 6 c X / P i O x k P Y M n A 3 L 4 7 G N b 2 n p 0 f V 3 s 8 n k 1 6 1 9 w g + k f k 9 W k m L m Y E o P T 8 t D E + o v 4 i T K F G U i s u h 3 O e 3 S Y P F 7 y q p k i P M f l 9 l W j L a w 3 X 7 w / H 6 x 4 l 3 t / 7 5 T P a 7 B o R r Q L g l h K t A u A p E 0 4 B o G h D N E q K p Q D Q V i J Y B 0 T I g W i V E S 4 F o K R B t A 6 J t Q L R L i L Y C 0 V Y g O g Z E x 4 D o l B A d B a K j c + E b X P g G F 7 6 i q n D h K 1 z 4 B h e + w Y W v E O A r w x Q u f I M L 3 + D C V 1 Q V L n y F C 9 / g w j e 4 8 B U C f G W Y h D i G n F R k A 7 4 x 1 x q y v I i W q 4 p c T d R U R U 1 N 1 F J F L U 3 U V k V t T d R R R R 1 N d K C K D j T R e 1 X 0 X h N 1 V V F X E z k N b c 4 N X a g T o j P i a J Q 4 O i e O R o q j s + J o t D g 6 L 4 5 G j K M z 4 2 j U O D o 3 j k a O o 7 P j a P Q 4 O j + O R p C j M + R q D L k l Q + O M r g o R 3 y G j S r E l H q q t A W z R M 6 W C Y K k 7 h 1 r I y n c E t d Q Z I q w V x R k O Q W n q s 3 B V 3 O D / A j u d 8 D r 0 1 1 f 6 x Q s 2 H M P T A b 5 X 8 E c B l J z S b J E E P I v L 6 m Z g Q Q 8 + C I D H q W x W 0 F G F v 7 5 V J F D E R r 2 B q C 1 l 8 b y B A 2 z V i i x 4 U O a x 5 h n y z b c u 2 7 9 E V d 8 N n v k I l V K / 5 q a / / g 2 q X C p v f q + N K u 4 0 y m n x 0 x o 2 t z l D q h t R W 9 9 O a r s X Y B S 7 N h 5 5 7 P V d u h K A 1 d 7 1 T q j c 0 v F K 7 J c F 2 l c K 9 D o R O 0 Y i d o x E X H e K K V F d B d V V U F 0 D 1 T V Q j T P K x o O E + 8 h B o v J i h r t U u 1 E 5 F / A R E E P / j 2 w 8 / m s e O l P 4 v G Z E v v l b H n i 2 N s K 8 T s W I 5 D o V N Z z r 5 L U h W 6 d Y / R S q v 5 r y / K d H l b f / w b O j m X B q 3 u j r c t D 2 D 5 d m b t L e L s s 7 l H W C U q 9 d i 6 d P M x t Z G / i 3 R C p 5 / C J G r 2 W p 9 W D e d h v P p / 8 F U E s B A i 0 A F A A C A A g A r 7 K N W z + C 1 v W l A A A A 9 w A A A B I A A A A A A A A A A A A A A A A A A A A A A E N v b m Z p Z y 9 Q Y W N r Y W d l L n h t b F B L A Q I t A B Q A A g A I A K + y j V s P y u m r p A A A A O k A A A A T A A A A A A A A A A A A A A A A A P E A A A B b Q 2 9 u d G V u d F 9 U e X B l c 1 0 u e G 1 s U E s B A i 0 A F A A C A A g A r 7 K N W 6 m 2 r v Z j C Q A A z y Y A A B M A A A A A A A A A A A A A A A A A 4 g E A A E Z v c m 1 1 b G F z L 1 N l Y 3 R p b 2 4 x L m 1 Q S w U G A A A A A A M A A w D C A A A A k g s 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M z 4 A A A A A A A A R P 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X J 5 X 1 N l Y 0 F y Z W E 8 L 0 l 0 Z W 1 Q Y X R o P j w v S X R l b U x v Y 2 F 0 a W 9 u P j x T d G F i b G V F b n R y a W V z P j x F b n R y e S B U e X B l P S J J c 1 B y a X Z h d G U i I F Z h b H V l P S J s M C I g L z 4 8 R W 5 0 c n k g V H l w Z T 0 i U X V l c n l J R C I g V m F s d W U 9 I n M z Z j g 3 O T E 1 M y 1 l Z G V m L T R i M W M t O G R m O S 0 2 Z D Y 5 O G Q w O G M 0 N z g 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Z p b G x T d G F 0 d X M i I F Z h b H V l P S J z Q 2 9 t c G x l d G U i I C 8 + P E V u d H J 5 I F R 5 c G U 9 I k Z p b G x M Y X N 0 V X B k Y X R l Z C I g V m F s d W U 9 I m Q y M D I 1 L T E y L T E 0 V D A z O j I x O j E z L j g y O D M 3 N D F a I i A v P j x F b n R y e S B U e X B l P S J G a W x s R X J y b 3 J D b 2 R l I i B W Y W x 1 Z T 0 i c 1 V u a 2 5 v d 2 4 i I C 8 + P E V u d H J 5 I F R 5 c G U 9 I k F k Z G V k V G 9 E Y X R h T W 9 k Z W w i I F Z h b H V l P S J s M C I g L z 4 8 L 1 N 0 Y W J s Z U V u d H J p Z X M + P C 9 J d G V t P j x J d G V t P j x J d G V t T G 9 j Y X R p b 2 4 + P E l 0 Z W 1 U e X B l P k Z v c m 1 1 b G E 8 L 0 l 0 Z W 1 U e X B l P j x J d G V t U G F 0 a D 5 T Z W N 0 a W 9 u M S 9 R c n l f U 2 V j Q X J l Y S 9 T b 3 V y Y 2 U 8 L 0 l 0 Z W 1 Q Y X R o P j w v S X R l b U x v Y 2 F 0 a W 9 u P j x T d G F i b G V F b n R y a W V z I C 8 + P C 9 J d G V t P j x J d G V t P j x J d G V t T G 9 j Y X R p b 2 4 + P E l 0 Z W 1 U e X B l P k Z v c m 1 1 b G E 8 L 0 l 0 Z W 1 U e X B l P j x J d G V t U G F 0 a D 5 T Z W N 0 a W 9 u M S 9 R c n l f U 2 V j Q X J l Y S 9 w Y n d f U n B 0 X 3 Z 3 X 0 R p b V N l Y 3 J l d G F y a W F s Q X J l Y T w v S X R l b V B h d G g + P C 9 J d G V t T G 9 j Y X R p b 2 4 + P F N 0 Y W J s Z U V u d H J p Z X M g L z 4 8 L 0 l 0 Z W 0 + P E l 0 Z W 0 + P E l 0 Z W 1 M b 2 N h d G l v b j 4 8 S X R l b V R 5 c G U + R m 9 y b X V s Y T w v S X R l b V R 5 c G U + P E l 0 Z W 1 Q Y X R o P l N l Y 3 R p b 2 4 x L 1 F y e V 9 T Z W N B c m V h L 1 J l b W 9 2 Z W Q l M j B D b 2 x 1 b W 5 z P C 9 J d G V t U G F 0 a D 4 8 L 0 l 0 Z W 1 M b 2 N h d G l v b j 4 8 U 3 R h Y m x l R W 5 0 c m l l c y A v P j w v S X R l b T 4 8 S X R l b T 4 8 S X R l b U x v Y 2 F 0 a W 9 u P j x J d G V t V H l w Z T 5 G b 3 J t d W x h P C 9 J d G V t V H l w Z T 4 8 S X R l b V B h d G g + U 2 V j d G l v b j E v U X J 5 X 1 N l Y 0 F y Z W E v U m V u Y W 1 l Z C U y M E N v b H V t b n M 8 L 0 l 0 Z W 1 Q Y X R o P j w v S X R l b U x v Y 2 F 0 a W 9 u P j x T d G F i b G V F b n R y a W V z I C 8 + P C 9 J d G V t P j x J d G V t P j x J d G V t T G 9 j Y X R p b 2 4 + P E l 0 Z W 1 U e X B l P k Z v c m 1 1 b G E 8 L 0 l 0 Z W 1 U e X B l P j x J d G V t U G F 0 a D 5 T Z W N 0 a W 9 u M S 9 R c n l f U 2 V j Q X J l Y S 9 T b 3 J 0 Z W Q l M j B S b 3 d z P C 9 J d G V t U G F 0 a D 4 8 L 0 l 0 Z W 1 M b 2 N h d G l v b j 4 8 U 3 R h Y m x l R W 5 0 c m l l c y A v P j w v S X R l b T 4 8 S X R l b T 4 8 S X R l b U x v Y 2 F 0 a W 9 u P j x J d G V t V H l w Z T 5 G b 3 J t d W x h P C 9 J d G V t V H l w Z T 4 8 S X R l b V B h d G g + U 2 V j d G l v b j E v U X J 5 X 0 F n Z W 5 j a W V z P C 9 J d G V t U G F 0 a D 4 8 L 0 l 0 Z W 1 M b 2 N h d G l v b j 4 8 U 3 R h Y m x l R W 5 0 c m l l c z 4 8 R W 5 0 c n k g V H l w Z T 0 i S X N Q c m l 2 Y X R l I i B W Y W x 1 Z T 0 i b D A i I C 8 + P E V u d H J 5 I F R 5 c G U 9 I l F 1 Z X J 5 S U Q i I F Z h b H V l P S J z M 2 E w O D V l O D A t M T I x Y i 0 0 Y T k 1 L W E 1 Y T M t Z j Q 1 N T J h Z j d m O D B 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G V k Q 2 9 t c G x l d G V S Z X N 1 b H R U b 1 d v c m t z a G V l d C I g V m F s d W U 9 I m w w I i A v P j x F b n R y e S B U e X B l P S J G a W x s U 3 R h d H V z I i B W Y W x 1 Z T 0 i c 0 N v b X B s Z X R l I i A v P j x F b n R y e S B U e X B l P S J G a W x s T G F z d F V w Z G F 0 Z W Q i I F Z h b H V l P S J k M j A y N S 0 x M i 0 x N F Q w M z o y M T o x M y 4 4 O D I 4 N T k w W i I g L z 4 8 R W 5 0 c n k g V H l w Z T 0 i R m l s b E V y c m 9 y Q 2 9 k Z S I g V m F s d W U 9 I n N V b m t u b 3 d u I i A v P j x F b n R y e S B U e X B l P S J B Z G R l Z F R v R G F 0 Y U 1 v Z G V s I i B W Y W x 1 Z T 0 i b D A i I C 8 + P C 9 T d G F i b G V F b n R y a W V z P j w v S X R l b T 4 8 S X R l b T 4 8 S X R l b U x v Y 2 F 0 a W 9 u P j x J d G V t V H l w Z T 5 G b 3 J t d W x h P C 9 J d G V t V H l w Z T 4 8 S X R l b V B h d G g + U 2 V j d G l v b j E v U X J 5 X 0 F n Z W 5 j a W V z L 1 N v d X J j Z T w v S X R l b V B h d G g + P C 9 J d G V t T G 9 j Y X R p b 2 4 + P F N 0 Y W J s Z U V u d H J p Z X M g L z 4 8 L 0 l 0 Z W 0 + P E l 0 Z W 0 + P E l 0 Z W 1 M b 2 N h d G l v b j 4 8 S X R l b V R 5 c G U + R m 9 y b X V s Y T w v S X R l b V R 5 c G U + P E l 0 Z W 1 Q Y X R o P l N l Y 3 R p b 2 4 x L 1 F y e V 9 B Z 2 V u Y 2 l l c y 9 Q Q l 9 E U E J W a W V 3 c 1 9 B Z 2 V u Y 3 k 8 L 0 l 0 Z W 1 Q Y X R o P j w v S X R l b U x v Y 2 F 0 a W 9 u P j x T d G F i b G V F b n R y a W V z I C 8 + P C 9 J d G V t P j x J d G V t P j x J d G V t T G 9 j Y X R p b 2 4 + P E l 0 Z W 1 U e X B l P k Z v c m 1 1 b G E 8 L 0 l 0 Z W 1 U e X B l P j x J d G V t U G F 0 a D 5 T Z W N 0 a W 9 u M S 9 R c n l f Q W d l b m N p Z X M v R m l s d G V y Z W Q l M j B S b 3 d z P C 9 J d G V t U G F 0 a D 4 8 L 0 l 0 Z W 1 M b 2 N h d G l v b j 4 8 U 3 R h Y m x l R W 5 0 c m l l c y A v P j w v S X R l b T 4 8 S X R l b T 4 8 S X R l b U x v Y 2 F 0 a W 9 u P j x J d G V t V H l w Z T 5 G b 3 J t d W x h P C 9 J d G V t V H l w Z T 4 8 S X R l b V B h d G g + U 2 V j d G l v b j E v U X J 5 X 0 F n Z W 5 j a W V z L 0 N o Y W 5 n Z W Q l M j B U e X B l P C 9 J d G V t U G F 0 a D 4 8 L 0 l 0 Z W 1 M b 2 N h d G l v b j 4 8 U 3 R h Y m x l R W 5 0 c m l l c y A v P j w v S X R l b T 4 8 S X R l b T 4 8 S X R l b U x v Y 2 F 0 a W 9 u P j x J d G V t V H l w Z T 5 G b 3 J t d W x h P C 9 J d G V t V H l w Z T 4 8 S X R l b V B h d G g + U 2 V j d G l v b j E v U X J 5 X 0 F n Z W 5 j a W V z L 0 F n Z W 5 j e T w v S X R l b V B h d G g + P C 9 J d G V t T G 9 j Y X R p b 2 4 + P F N 0 Y W J s Z U V u d H J p Z X M g L z 4 8 L 0 l 0 Z W 0 + P E l 0 Z W 0 + P E l 0 Z W 1 M b 2 N h d G l v b j 4 8 S X R l b V R 5 c G U + R m 9 y b X V s Y T w v S X R l b V R 5 c G U + P E l 0 Z W 1 Q Y X R o P l N l Y 3 R p b 2 4 x L 1 F y e V 9 B Z 2 V u Y 2 l l c y 9 N Z X J n Z S U y M F N l Y y U y M E F y Z W E 8 L 0 l 0 Z W 1 Q Y X R o P j w v S X R l b U x v Y 2 F 0 a W 9 u P j x T d G F i b G V F b n R y a W V z I C 8 + P C 9 J d G V t P j x J d G V t P j x J d G V t T G 9 j Y X R p b 2 4 + P E l 0 Z W 1 U e X B l P k Z v c m 1 1 b G E 8 L 0 l 0 Z W 1 U e X B l P j x J d G V t U G F 0 a D 5 T Z W N 0 a W 9 u M S 9 R c n l f Q W d l b m N p Z X M v R X h w Y W 5 k Z W Q l M j B R c n l f U 2 V j Q X J l Y T w v S X R l b V B h d G g + P C 9 J d G V t T G 9 j Y X R p b 2 4 + P F N 0 Y W J s Z U V u d H J p Z X M g L z 4 8 L 0 l 0 Z W 0 + P E l 0 Z W 0 + P E l 0 Z W 1 M b 2 N h d G l v b j 4 8 S X R l b V R 5 c G U + R m 9 y b X V s Y T w v S X R l b V R 5 c G U + P E l 0 Z W 1 Q Y X R o P l N l Y 3 R p b 2 4 x L 1 F y e V 9 B Z 2 V u Y 2 l l c y 9 S Z W 9 y Z G V y Z W Q l M j B D b 2 x 1 b W 5 z P C 9 J d G V t U G F 0 a D 4 8 L 0 l 0 Z W 1 M b 2 N h d G l v b j 4 8 U 3 R h Y m x l R W 5 0 c m l l c y A v P j w v S X R l b T 4 8 S X R l b T 4 8 S X R l b U x v Y 2 F 0 a W 9 u P j x J d G V t V H l w Z T 5 G b 3 J t d W x h P C 9 J d G V t V H l w Z T 4 8 S X R l b V B h d G g + U 2 V j d G l v b j E v U X J 5 X 0 F n Z W 5 j a W V z L 1 J l b W 9 2 Z W Q l M j B D b 2 x 1 b W 5 z P C 9 J d G V t U G F 0 a D 4 8 L 0 l 0 Z W 1 M b 2 N h d G l v b j 4 8 U 3 R h Y m x l R W 5 0 c m l l c y A v P j w v S X R l b T 4 8 S X R l b T 4 8 S X R l b U x v Y 2 F 0 a W 9 u P j x J d G V t V H l w Z T 5 G b 3 J t d W x h P C 9 J d G V t V H l w Z T 4 8 S X R l b V B h d G g + U 2 V j d G l v b j E v U X J 5 X 0 F n Z W 5 j a W V z L 1 J l b m F t Z W Q l M j B D b 2 x 1 b W 5 z P C 9 J d G V t U G F 0 a D 4 8 L 0 l 0 Z W 1 M b 2 N h d G l v b j 4 8 U 3 R h Y m x l R W 5 0 c m l l c y A v P j w v S X R l b T 4 8 S X R l b T 4 8 S X R l b U x v Y 2 F 0 a W 9 u P j x J d G V t V H l w Z T 5 G b 3 J t d W x h P C 9 J d G V t V H l w Z T 4 8 S X R l b V B h d G g + U 2 V j d G l v b j E v Q k Q y M T F f U 3 V t b W F y e T w v S X R l b V B h d G g + P C 9 J d G V t T G 9 j Y X R p b 2 4 + P F N 0 Y W J s Z U V u d H J p Z X M + P E V u d H J 5 I F R 5 c G U 9 I k l z U H J p d m F 0 Z S I g V m F s d W U 9 I m w w I i A v P j x F b n R y e S B U e X B l P S J R d W V y e U l E I i B W Y W x 1 Z T 0 i c 2 I 4 Z T F h M T h i L W R h Z D Y t N G U 0 M C 0 4 Y T E y L W Z l M T A y N T E w Y m Q z N y I g L z 4 8 R W 5 0 c n k g V H l w Z T 0 i R m l s b E V u Y W J s Z W Q i I F Z h b H V l P S J s M S I g L z 4 8 R W 5 0 c n k g V H l w Z T 0 i R m l s b E N v d W 5 0 I i B W Y W x 1 Z T 0 i b D E 3 M S 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R m l s b E 9 i a m V j d F R 5 c G U i I F Z h b H V l P S J z V G F i b G U i I C 8 + P E V u d H J 5 I F R 5 c G U 9 I k Z p b G x U b 0 R h d G F N b 2 R l b E V u Y W J s Z W Q i I F Z h b H V l P S J s M C I g L z 4 8 R W 5 0 c n k g V H l w Z T 0 i R m l s b E V y c m 9 y Q 2 9 1 b n Q i I F Z h b H V l P S J s M C I g L z 4 8 R W 5 0 c n k g V H l w Z T 0 i R m l s b E V y c m 9 y Q 2 9 k Z S I g V m F s d W U 9 I n N V b m t u b 3 d u I i A v P j x F b n R y e S B U e X B l P S J B Z G R l Z F R v R G F 0 Y U 1 v Z G V s I i B W Y W x 1 Z T 0 i b D A i I C 8 + P E V u d H J 5 I F R 5 c G U 9 I k Z p b G x U Y X J n Z X Q i I F Z h b H V l P S J z Q k Q y M T F f U 3 V t b W F y e S I g L z 4 8 R W 5 0 c n k g V H l w Z T 0 i R m l s b E x h c 3 R V c G R h d G V k I i B W Y W x 1 Z T 0 i Z D I w M j U t M T I t M T R U M D M 6 M j E 6 M z A u M j g 5 M D A z M F o i I C 8 + P E V u d H J 5 I F R 5 c G U 9 I k Z p b G x D b 2 x 1 b W 5 U e X B l c y I g V m F s d W U 9 I n N C Z 0 l D Q W d Z Q U J n W U d B Q U F H Q U F Z R 0 J n W U F C U V V G Q l F V Q U J R V U Z C U V V B I i A v P j x F b n R y e S B U e X B l P S J G a W x s Q 2 9 s d W 1 u T m F t Z X M i I F Z h b H V l P S J z W y Z x d W 9 0 O 1 N l Y 3 J l d G F y a W F s I E F y Z W E m c X V v d D s s J n F 1 b 3 Q 7 U 2 V j c m V 0 Y X J p Y W w g Q X J l Y S B D b 2 R l J n F 1 b 3 Q 7 L C Z x d W 9 0 O 1 N l Y y B B c m V h I F N v c n Q m c X V v d D s s J n F 1 b 3 Q 7 Q W d l b m N 5 I E N v Z G U m c X V v d D s s J n F 1 b 3 Q 7 Q W d l b m N 5 I E 5 h b W U m c X V v d D s s J n F 1 b 3 Q 7 Q W d l b m N 5 J n F 1 b 3 Q 7 L C Z x d W 9 0 O 0 F n Z W 5 j e S B T b 3 J 0 J n F 1 b 3 Q 7 L C Z x d W 9 0 O 0 J p Z W 5 u a X V t J n F 1 b 3 Q 7 L C Z x d W 9 0 O 0 J 1 Z G d l d C B S b 3 V u Z C Z x d W 9 0 O y w m c X V v d D t D a G F w d G V y I C 8 g U 2 V z c 2 l v b i Z x d W 9 0 O y w m c X V v d D t T Z X N z a W 9 u I F N v c n Q m c X V v d D s s J n F 1 b 3 Q 7 V H l w Z S Z x d W 9 0 O y w m c X V v d D t U e X B l I F N v c n Q m c X V v d D s s J n F 1 b 3 Q 7 V G l 0 b G U m c X V v d D s s J n F 1 b 3 Q 7 R G V z Y 3 J p c H R p b 2 5 z J n F 1 b 3 Q 7 L C Z x d W 9 0 O 0 N h c G l 0 Y W x Q c m 9 q Z W N 0 Q 2 9 k Z S Z x d W 9 0 O y w m c X V v d D t D Y X B p d G F s U H J v a m V j d F R p d G x l J n F 1 b 3 Q 7 L C Z x d W 9 0 O 1 B y b 2 p l Y 3 Q m c X V v d D s s J n F 1 b 3 Q 7 W T F S Z W N H R i Z x d W 9 0 O y w m c X V v d D t Z M V J l Y 1 R h e C Z x d W 9 0 O y w m c X V v d D t Z M V J l Y 0 5 H R i Z x d W 9 0 O y w m c X V v d D t Z M V J l Y 0 R l Y n R f O U M m c X V v d D s s J n F 1 b 3 Q 7 W T F S Z W N E Z W J 0 X z l E J n F 1 b 3 Q 7 L C Z x d W 9 0 O 1 k x I D l j I C 0 g O W Q g R G V i d C Z x d W 9 0 O y w m c X V v d D t Z M l J l Y 0 d G J n F 1 b 3 Q 7 L C Z x d W 9 0 O 1 k y U m V j V G F 4 J n F 1 b 3 Q 7 L C Z x d W 9 0 O 1 k y U m V j T k d G J n F 1 b 3 Q 7 L C Z x d W 9 0 O 1 k y U m V j R G V i d F 8 5 Q y Z x d W 9 0 O y w m c X V v d D t Z M l J l Y 0 R l Y n R f O U Q m c X V v d D s s J n F 1 b 3 Q 7 W T I g O W M g L S A 5 Z C B E Z W J 0 J n F 1 b 3 Q 7 X S I g L z 4 8 R W 5 0 c n k g V H l w Z T 0 i R m l s b F N 0 Y X R 1 c y I g V m F s d W U 9 I n N D b 2 1 w b G V 0 Z S I g L z 4 8 R W 5 0 c n k g V H l w Z T 0 i U m V s Y X R p b 2 5 z a G l w S W 5 m b 0 N v b n R h a W 5 l c i I g V m F s d W U 9 I n N 7 J n F 1 b 3 Q 7 Y 2 9 s d W 1 u Q 2 9 1 b n Q m c X V v d D s 6 M z A s J n F 1 b 3 Q 7 a 2 V 5 Q 2 9 s d W 1 u T m F t Z X M m c X V v d D s 6 W 1 0 s J n F 1 b 3 Q 7 c X V l c n l S Z W x h d G l v b n N o a X B z J n F 1 b 3 Q 7 O l t d L C Z x d W 9 0 O 2 N v b H V t b k l k Z W 5 0 a X R p Z X M m c X V v d D s 6 W y Z x d W 9 0 O 1 N l Y 3 R p b 2 4 x L 0 J E M j E x X 1 N 1 b W 1 h c n k v Q X V 0 b 1 J l b W 9 2 Z W R D b 2 x 1 b W 5 z M S 5 7 U 2 V j c m V 0 Y X J p Y W w g Q X J l Y S w w f S Z x d W 9 0 O y w m c X V v d D t T Z W N 0 a W 9 u M S 9 C R D I x M V 9 T d W 1 t Y X J 5 L 0 F 1 d G 9 S Z W 1 v d m V k Q 2 9 s d W 1 u c z E u e 1 N l Y 3 J l d G F y a W F s I E F y Z W E g Q 2 9 k Z S w x f S Z x d W 9 0 O y w m c X V v d D t T Z W N 0 a W 9 u M S 9 C R D I x M V 9 T d W 1 t Y X J 5 L 0 F 1 d G 9 S Z W 1 v d m V k Q 2 9 s d W 1 u c z E u e 1 N l Y y B B c m V h I F N v c n Q s M n 0 m c X V v d D s s J n F 1 b 3 Q 7 U 2 V j d G l v b j E v Q k Q y M T F f U 3 V t b W F y e S 9 B d X R v U m V t b 3 Z l Z E N v b H V t b n M x L n t B Z 2 V u Y 3 k g Q 2 9 k Z S w z f S Z x d W 9 0 O y w m c X V v d D t T Z W N 0 a W 9 u M S 9 C R D I x M V 9 T d W 1 t Y X J 5 L 0 F 1 d G 9 S Z W 1 v d m V k Q 2 9 s d W 1 u c z E u e 0 F n Z W 5 j e S B O Y W 1 l L D R 9 J n F 1 b 3 Q 7 L C Z x d W 9 0 O 1 N l Y 3 R p b 2 4 x L 0 J E M j E x X 1 N 1 b W 1 h c n k v Q X V 0 b 1 J l b W 9 2 Z W R D b 2 x 1 b W 5 z M S 5 7 Q W d l b m N 5 L D V 9 J n F 1 b 3 Q 7 L C Z x d W 9 0 O 1 N l Y 3 R p b 2 4 x L 0 J E M j E x X 1 N 1 b W 1 h c n k v Q X V 0 b 1 J l b W 9 2 Z W R D b 2 x 1 b W 5 z M S 5 7 Q W d l b m N 5 I F N v c n Q s N n 0 m c X V v d D s s J n F 1 b 3 Q 7 U 2 V j d G l v b j E v Q k Q y M T F f U 3 V t b W F y e S 9 B d X R v U m V t b 3 Z l Z E N v b H V t b n M x L n t C a W V u b m l 1 b S w 3 f S Z x d W 9 0 O y w m c X V v d D t T Z W N 0 a W 9 u M S 9 C R D I x M V 9 T d W 1 t Y X J 5 L 0 F 1 d G 9 S Z W 1 v d m V k Q 2 9 s d W 1 u c z E u e 0 J 1 Z G d l d C B S b 3 V u Z C w 4 f S Z x d W 9 0 O y w m c X V v d D t T Z W N 0 a W 9 u M S 9 C R D I x M V 9 T d W 1 t Y X J 5 L 0 F 1 d G 9 S Z W 1 v d m V k Q 2 9 s d W 1 u c z E u e 0 N o Y X B 0 Z X I g L y B T Z X N z a W 9 u L D l 9 J n F 1 b 3 Q 7 L C Z x d W 9 0 O 1 N l Y 3 R p b 2 4 x L 0 J E M j E x X 1 N 1 b W 1 h c n k v Q X V 0 b 1 J l b W 9 2 Z W R D b 2 x 1 b W 5 z M S 5 7 U 2 V z c 2 l v b i B T b 3 J 0 L D E w f S Z x d W 9 0 O y w m c X V v d D t T Z W N 0 a W 9 u M S 9 C R D I x M V 9 T d W 1 t Y X J 5 L 0 F 1 d G 9 S Z W 1 v d m V k Q 2 9 s d W 1 u c z E u e 1 R 5 c G U s M T F 9 J n F 1 b 3 Q 7 L C Z x d W 9 0 O 1 N l Y 3 R p b 2 4 x L 0 J E M j E x X 1 N 1 b W 1 h c n k v Q X V 0 b 1 J l b W 9 2 Z W R D b 2 x 1 b W 5 z M S 5 7 V H l w Z S B T b 3 J 0 L D E y f S Z x d W 9 0 O y w m c X V v d D t T Z W N 0 a W 9 u M S 9 C R D I x M V 9 T d W 1 t Y X J 5 L 0 F 1 d G 9 S Z W 1 v d m V k Q 2 9 s d W 1 u c z E u e 1 R p d G x l L D E z f S Z x d W 9 0 O y w m c X V v d D t T Z W N 0 a W 9 u M S 9 C R D I x M V 9 T d W 1 t Y X J 5 L 0 F 1 d G 9 S Z W 1 v d m V k Q 2 9 s d W 1 u c z E u e 0 R l c 2 N y a X B 0 a W 9 u c y w x N H 0 m c X V v d D s s J n F 1 b 3 Q 7 U 2 V j d G l v b j E v Q k Q y M T F f U 3 V t b W F y e S 9 B d X R v U m V t b 3 Z l Z E N v b H V t b n M x L n t D Y X B p d G F s U H J v a m V j d E N v Z G U s M T V 9 J n F 1 b 3 Q 7 L C Z x d W 9 0 O 1 N l Y 3 R p b 2 4 x L 0 J E M j E x X 1 N 1 b W 1 h c n k v Q X V 0 b 1 J l b W 9 2 Z W R D b 2 x 1 b W 5 z M S 5 7 Q 2 F w a X R h b F B y b 2 p l Y 3 R U a X R s Z S w x N n 0 m c X V v d D s s J n F 1 b 3 Q 7 U 2 V j d G l v b j E v Q k Q y M T F f U 3 V t b W F y e S 9 B d X R v U m V t b 3 Z l Z E N v b H V t b n M x L n t Q c m 9 q Z W N 0 L D E 3 f S Z x d W 9 0 O y w m c X V v d D t T Z W N 0 a W 9 u M S 9 C R D I x M V 9 T d W 1 t Y X J 5 L 0 F 1 d G 9 S Z W 1 v d m V k Q 2 9 s d W 1 u c z E u e 1 k x U m V j R 0 Y s M T h 9 J n F 1 b 3 Q 7 L C Z x d W 9 0 O 1 N l Y 3 R p b 2 4 x L 0 J E M j E x X 1 N 1 b W 1 h c n k v Q X V 0 b 1 J l b W 9 2 Z W R D b 2 x 1 b W 5 z M S 5 7 W T F S Z W N U Y X g s M T l 9 J n F 1 b 3 Q 7 L C Z x d W 9 0 O 1 N l Y 3 R p b 2 4 x L 0 J E M j E x X 1 N 1 b W 1 h c n k v Q X V 0 b 1 J l b W 9 2 Z W R D b 2 x 1 b W 5 z M S 5 7 W T F S Z W N O R 0 Y s M j B 9 J n F 1 b 3 Q 7 L C Z x d W 9 0 O 1 N l Y 3 R p b 2 4 x L 0 J E M j E x X 1 N 1 b W 1 h c n k v Q X V 0 b 1 J l b W 9 2 Z W R D b 2 x 1 b W 5 z M S 5 7 W T F S Z W N E Z W J 0 X z l D L D I x f S Z x d W 9 0 O y w m c X V v d D t T Z W N 0 a W 9 u M S 9 C R D I x M V 9 T d W 1 t Y X J 5 L 0 F 1 d G 9 S Z W 1 v d m V k Q 2 9 s d W 1 u c z E u e 1 k x U m V j R G V i d F 8 5 R C w y M n 0 m c X V v d D s s J n F 1 b 3 Q 7 U 2 V j d G l v b j E v Q k Q y M T F f U 3 V t b W F y e S 9 B d X R v U m V t b 3 Z l Z E N v b H V t b n M x L n t Z M S A 5 Y y A t I D l k I E R l Y n Q s M j N 9 J n F 1 b 3 Q 7 L C Z x d W 9 0 O 1 N l Y 3 R p b 2 4 x L 0 J E M j E x X 1 N 1 b W 1 h c n k v Q X V 0 b 1 J l b W 9 2 Z W R D b 2 x 1 b W 5 z M S 5 7 W T J S Z W N H R i w y N H 0 m c X V v d D s s J n F 1 b 3 Q 7 U 2 V j d G l v b j E v Q k Q y M T F f U 3 V t b W F y e S 9 B d X R v U m V t b 3 Z l Z E N v b H V t b n M x L n t Z M l J l Y 1 R h e C w y N X 0 m c X V v d D s s J n F 1 b 3 Q 7 U 2 V j d G l v b j E v Q k Q y M T F f U 3 V t b W F y e S 9 B d X R v U m V t b 3 Z l Z E N v b H V t b n M x L n t Z M l J l Y 0 5 H R i w y N n 0 m c X V v d D s s J n F 1 b 3 Q 7 U 2 V j d G l v b j E v Q k Q y M T F f U 3 V t b W F y e S 9 B d X R v U m V t b 3 Z l Z E N v b H V t b n M x L n t Z M l J l Y 0 R l Y n R f O U M s M j d 9 J n F 1 b 3 Q 7 L C Z x d W 9 0 O 1 N l Y 3 R p b 2 4 x L 0 J E M j E x X 1 N 1 b W 1 h c n k v Q X V 0 b 1 J l b W 9 2 Z W R D b 2 x 1 b W 5 z M S 5 7 W T J S Z W N E Z W J 0 X z l E L D I 4 f S Z x d W 9 0 O y w m c X V v d D t T Z W N 0 a W 9 u M S 9 C R D I x M V 9 T d W 1 t Y X J 5 L 0 F 1 d G 9 S Z W 1 v d m V k Q 2 9 s d W 1 u c z E u e 1 k y I D l j I C 0 g O W Q g R G V i d C w y O X 0 m c X V v d D t d L C Z x d W 9 0 O 0 N v b H V t b k N v d W 5 0 J n F 1 b 3 Q 7 O j M w L C Z x d W 9 0 O 0 t l e U N v b H V t b k 5 h b W V z J n F 1 b 3 Q 7 O l t d L C Z x d W 9 0 O 0 N v b H V t b k l k Z W 5 0 a X R p Z X M m c X V v d D s 6 W y Z x d W 9 0 O 1 N l Y 3 R p b 2 4 x L 0 J E M j E x X 1 N 1 b W 1 h c n k v Q X V 0 b 1 J l b W 9 2 Z W R D b 2 x 1 b W 5 z M S 5 7 U 2 V j c m V 0 Y X J p Y W w g Q X J l Y S w w f S Z x d W 9 0 O y w m c X V v d D t T Z W N 0 a W 9 u M S 9 C R D I x M V 9 T d W 1 t Y X J 5 L 0 F 1 d G 9 S Z W 1 v d m V k Q 2 9 s d W 1 u c z E u e 1 N l Y 3 J l d G F y a W F s I E F y Z W E g Q 2 9 k Z S w x f S Z x d W 9 0 O y w m c X V v d D t T Z W N 0 a W 9 u M S 9 C R D I x M V 9 T d W 1 t Y X J 5 L 0 F 1 d G 9 S Z W 1 v d m V k Q 2 9 s d W 1 u c z E u e 1 N l Y y B B c m V h I F N v c n Q s M n 0 m c X V v d D s s J n F 1 b 3 Q 7 U 2 V j d G l v b j E v Q k Q y M T F f U 3 V t b W F y e S 9 B d X R v U m V t b 3 Z l Z E N v b H V t b n M x L n t B Z 2 V u Y 3 k g Q 2 9 k Z S w z f S Z x d W 9 0 O y w m c X V v d D t T Z W N 0 a W 9 u M S 9 C R D I x M V 9 T d W 1 t Y X J 5 L 0 F 1 d G 9 S Z W 1 v d m V k Q 2 9 s d W 1 u c z E u e 0 F n Z W 5 j e S B O Y W 1 l L D R 9 J n F 1 b 3 Q 7 L C Z x d W 9 0 O 1 N l Y 3 R p b 2 4 x L 0 J E M j E x X 1 N 1 b W 1 h c n k v Q X V 0 b 1 J l b W 9 2 Z W R D b 2 x 1 b W 5 z M S 5 7 Q W d l b m N 5 L D V 9 J n F 1 b 3 Q 7 L C Z x d W 9 0 O 1 N l Y 3 R p b 2 4 x L 0 J E M j E x X 1 N 1 b W 1 h c n k v Q X V 0 b 1 J l b W 9 2 Z W R D b 2 x 1 b W 5 z M S 5 7 Q W d l b m N 5 I F N v c n Q s N n 0 m c X V v d D s s J n F 1 b 3 Q 7 U 2 V j d G l v b j E v Q k Q y M T F f U 3 V t b W F y e S 9 B d X R v U m V t b 3 Z l Z E N v b H V t b n M x L n t C a W V u b m l 1 b S w 3 f S Z x d W 9 0 O y w m c X V v d D t T Z W N 0 a W 9 u M S 9 C R D I x M V 9 T d W 1 t Y X J 5 L 0 F 1 d G 9 S Z W 1 v d m V k Q 2 9 s d W 1 u c z E u e 0 J 1 Z G d l d C B S b 3 V u Z C w 4 f S Z x d W 9 0 O y w m c X V v d D t T Z W N 0 a W 9 u M S 9 C R D I x M V 9 T d W 1 t Y X J 5 L 0 F 1 d G 9 S Z W 1 v d m V k Q 2 9 s d W 1 u c z E u e 0 N o Y X B 0 Z X I g L y B T Z X N z a W 9 u L D l 9 J n F 1 b 3 Q 7 L C Z x d W 9 0 O 1 N l Y 3 R p b 2 4 x L 0 J E M j E x X 1 N 1 b W 1 h c n k v Q X V 0 b 1 J l b W 9 2 Z W R D b 2 x 1 b W 5 z M S 5 7 U 2 V z c 2 l v b i B T b 3 J 0 L D E w f S Z x d W 9 0 O y w m c X V v d D t T Z W N 0 a W 9 u M S 9 C R D I x M V 9 T d W 1 t Y X J 5 L 0 F 1 d G 9 S Z W 1 v d m V k Q 2 9 s d W 1 u c z E u e 1 R 5 c G U s M T F 9 J n F 1 b 3 Q 7 L C Z x d W 9 0 O 1 N l Y 3 R p b 2 4 x L 0 J E M j E x X 1 N 1 b W 1 h c n k v Q X V 0 b 1 J l b W 9 2 Z W R D b 2 x 1 b W 5 z M S 5 7 V H l w Z S B T b 3 J 0 L D E y f S Z x d W 9 0 O y w m c X V v d D t T Z W N 0 a W 9 u M S 9 C R D I x M V 9 T d W 1 t Y X J 5 L 0 F 1 d G 9 S Z W 1 v d m V k Q 2 9 s d W 1 u c z E u e 1 R p d G x l L D E z f S Z x d W 9 0 O y w m c X V v d D t T Z W N 0 a W 9 u M S 9 C R D I x M V 9 T d W 1 t Y X J 5 L 0 F 1 d G 9 S Z W 1 v d m V k Q 2 9 s d W 1 u c z E u e 0 R l c 2 N y a X B 0 a W 9 u c y w x N H 0 m c X V v d D s s J n F 1 b 3 Q 7 U 2 V j d G l v b j E v Q k Q y M T F f U 3 V t b W F y e S 9 B d X R v U m V t b 3 Z l Z E N v b H V t b n M x L n t D Y X B p d G F s U H J v a m V j d E N v Z G U s M T V 9 J n F 1 b 3 Q 7 L C Z x d W 9 0 O 1 N l Y 3 R p b 2 4 x L 0 J E M j E x X 1 N 1 b W 1 h c n k v Q X V 0 b 1 J l b W 9 2 Z W R D b 2 x 1 b W 5 z M S 5 7 Q 2 F w a X R h b F B y b 2 p l Y 3 R U a X R s Z S w x N n 0 m c X V v d D s s J n F 1 b 3 Q 7 U 2 V j d G l v b j E v Q k Q y M T F f U 3 V t b W F y e S 9 B d X R v U m V t b 3 Z l Z E N v b H V t b n M x L n t Q c m 9 q Z W N 0 L D E 3 f S Z x d W 9 0 O y w m c X V v d D t T Z W N 0 a W 9 u M S 9 C R D I x M V 9 T d W 1 t Y X J 5 L 0 F 1 d G 9 S Z W 1 v d m V k Q 2 9 s d W 1 u c z E u e 1 k x U m V j R 0 Y s M T h 9 J n F 1 b 3 Q 7 L C Z x d W 9 0 O 1 N l Y 3 R p b 2 4 x L 0 J E M j E x X 1 N 1 b W 1 h c n k v Q X V 0 b 1 J l b W 9 2 Z W R D b 2 x 1 b W 5 z M S 5 7 W T F S Z W N U Y X g s M T l 9 J n F 1 b 3 Q 7 L C Z x d W 9 0 O 1 N l Y 3 R p b 2 4 x L 0 J E M j E x X 1 N 1 b W 1 h c n k v Q X V 0 b 1 J l b W 9 2 Z W R D b 2 x 1 b W 5 z M S 5 7 W T F S Z W N O R 0 Y s M j B 9 J n F 1 b 3 Q 7 L C Z x d W 9 0 O 1 N l Y 3 R p b 2 4 x L 0 J E M j E x X 1 N 1 b W 1 h c n k v Q X V 0 b 1 J l b W 9 2 Z W R D b 2 x 1 b W 5 z M S 5 7 W T F S Z W N E Z W J 0 X z l D L D I x f S Z x d W 9 0 O y w m c X V v d D t T Z W N 0 a W 9 u M S 9 C R D I x M V 9 T d W 1 t Y X J 5 L 0 F 1 d G 9 S Z W 1 v d m V k Q 2 9 s d W 1 u c z E u e 1 k x U m V j R G V i d F 8 5 R C w y M n 0 m c X V v d D s s J n F 1 b 3 Q 7 U 2 V j d G l v b j E v Q k Q y M T F f U 3 V t b W F y e S 9 B d X R v U m V t b 3 Z l Z E N v b H V t b n M x L n t Z M S A 5 Y y A t I D l k I E R l Y n Q s M j N 9 J n F 1 b 3 Q 7 L C Z x d W 9 0 O 1 N l Y 3 R p b 2 4 x L 0 J E M j E x X 1 N 1 b W 1 h c n k v Q X V 0 b 1 J l b W 9 2 Z W R D b 2 x 1 b W 5 z M S 5 7 W T J S Z W N H R i w y N H 0 m c X V v d D s s J n F 1 b 3 Q 7 U 2 V j d G l v b j E v Q k Q y M T F f U 3 V t b W F y e S 9 B d X R v U m V t b 3 Z l Z E N v b H V t b n M x L n t Z M l J l Y 1 R h e C w y N X 0 m c X V v d D s s J n F 1 b 3 Q 7 U 2 V j d G l v b j E v Q k Q y M T F f U 3 V t b W F y e S 9 B d X R v U m V t b 3 Z l Z E N v b H V t b n M x L n t Z M l J l Y 0 5 H R i w y N n 0 m c X V v d D s s J n F 1 b 3 Q 7 U 2 V j d G l v b j E v Q k Q y M T F f U 3 V t b W F y e S 9 B d X R v U m V t b 3 Z l Z E N v b H V t b n M x L n t Z M l J l Y 0 R l Y n R f O U M s M j d 9 J n F 1 b 3 Q 7 L C Z x d W 9 0 O 1 N l Y 3 R p b 2 4 x L 0 J E M j E x X 1 N 1 b W 1 h c n k v Q X V 0 b 1 J l b W 9 2 Z W R D b 2 x 1 b W 5 z M S 5 7 W T J S Z W N E Z W J 0 X z l E L D I 4 f S Z x d W 9 0 O y w m c X V v d D t T Z W N 0 a W 9 u M S 9 C R D I x M V 9 T d W 1 t Y X J 5 L 0 F 1 d G 9 S Z W 1 v d m V k Q 2 9 s d W 1 u c z E u e 1 k y I D l j I C 0 g O W Q g R G V i d C w y O X 0 m c X V v d D t d L C Z x d W 9 0 O 1 J l b G F 0 a W 9 u c 2 h p c E l u Z m 8 m c X V v d D s 6 W 1 1 9 I i A v P j w v U 3 R h Y m x l R W 5 0 c m l l c z 4 8 L 0 l 0 Z W 0 + P E l 0 Z W 0 + P E l 0 Z W 1 M b 2 N h d G l v b j 4 8 S X R l b V R 5 c G U + R m 9 y b X V s Y T w v S X R l b V R 5 c G U + P E l 0 Z W 1 Q Y X R o P l N l Y 3 R p b 2 4 x L 0 J E M j E x X 1 N 1 b W 1 h c n k v U 2 9 1 c m N l P C 9 J d G V t U G F 0 a D 4 8 L 0 l 0 Z W 1 M b 2 N h d G l v b j 4 8 U 3 R h Y m x l R W 5 0 c m l l c y A v P j w v S X R l b T 4 8 S X R l b T 4 8 S X R l b U x v Y 2 F 0 a W 9 u P j x J d G V t V H l w Z T 5 G b 3 J t d W x h P C 9 J d G V t V H l w Z T 4 8 S X R l b V B h d G g + U 2 V j d G l v b j E v Q k Q y M T F f U 3 V t b W F y e S 9 D a G F w d G V y J T I w J T J G J T I w U 2 V z c 2 l v b j w v S X R l b V B h d G g + P C 9 J d G V t T G 9 j Y X R p b 2 4 + P F N 0 Y W J s Z U V u d H J p Z X M g L z 4 8 L 0 l 0 Z W 0 + P E l 0 Z W 0 + P E l 0 Z W 1 M b 2 N h d G l v b j 4 8 S X R l b V R 5 c G U + R m 9 y b X V s Y T w v S X R l b V R 5 c G U + P E l 0 Z W 1 Q Y X R o P l N l Y 3 R p b 2 4 x L 0 J E M j E x X 1 N 1 b W 1 h c n k v U 2 V z c 2 l v b i U y M F N v c n Q 8 L 0 l 0 Z W 1 Q Y X R o P j w v S X R l b U x v Y 2 F 0 a W 9 u P j x T d G F i b G V F b n R y a W V z I C 8 + P C 9 J d G V t P j x J d G V t P j x J d G V t T G 9 j Y X R p b 2 4 + P E l 0 Z W 1 U e X B l P k Z v c m 1 1 b G E 8 L 0 l 0 Z W 1 U e X B l P j x J d G V t U G F 0 a D 5 T Z W N 0 a W 9 u M S 9 R c n l f Q n V s b G V 0 c z w v S X R l b V B h d G g + P C 9 J d G V t T G 9 j Y X R p b 2 4 + P F N 0 Y W J s Z U V u d H J p Z X M + P E V u d H J 5 I F R 5 c G U 9 I k l z U H J p d m F 0 Z S I g V m F s d W U 9 I m w w I i A v P j x F b n R y e S B U e X B l P S J R d W V y e U l E I i B W Y W x 1 Z T 0 i c z g 2 Z m N l M z Y 1 L W Y 4 Z D M t N D c 4 N S 0 4 Z W U 1 L W Q 1 Y j k 5 Z m N l M z c 4 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D b 3 V u d C I g V m F s d W U 9 I m w 0 M i I g L z 4 8 R W 5 0 c n k g V H l w Z T 0 i R m l s b E V y c m 9 y Q 2 9 k Z S I g V m F s d W U 9 I n N V b m t u b 3 d u I i A v P j x F b n R y e S B U e X B l P S J G a W x s R X J y b 3 J D b 3 V u d C I g V m F s d W U 9 I m w w I i A v P j x F b n R y e S B U e X B l P S J G a W x s T G F z d F V w Z G F 0 Z W Q i I F Z h b H V l P S J k M j A y N S 0 x M i 0 x N F Q w M j o x O T o y M C 4 w N j A 3 O T Q 0 W i I g L z 4 8 R W 5 0 c n k g V H l w Z T 0 i R m l s b F N 0 Y X R 1 c y I g V m F s d W U 9 I n N X Y W l 0 a W 5 n R m 9 y R X h j Z W x S Z W Z y Z X N o I i A v P j w v U 3 R h Y m x l R W 5 0 c m l l c z 4 8 L 0 l 0 Z W 0 + P E l 0 Z W 0 + P E l 0 Z W 1 M b 2 N h d G l v b j 4 8 S X R l b V R 5 c G U + R m 9 y b X V s Y T w v S X R l b V R 5 c G U + P E l 0 Z W 1 Q Y X R o P l N l Y 3 R p b 2 4 x L 1 F y e V 9 C d W x s Z X R z L 1 N v d X J j Z T w v S X R l b V B h d G g + P C 9 J d G V t T G 9 j Y X R p b 2 4 + P F N 0 Y W J s Z U V u d H J p Z X M g L z 4 8 L 0 l 0 Z W 0 + P E l 0 Z W 0 + P E l 0 Z W 1 M b 2 N h d G l v b j 4 8 S X R l b V R 5 c G U + R m 9 y b X V s Y T w v S X R l b V R 5 c G U + P E l 0 Z W 1 Q Y X R o P l N l Y 3 R p b 2 4 x L 1 F y e V 9 C d W x s Z X R z L 0 Z p b H R l c m V k J T I w U m 9 3 c z w v S X R l b V B h d G g + P C 9 J d G V t T G 9 j Y X R p b 2 4 + P F N 0 Y W J s Z U V u d H J p Z X M g L z 4 8 L 0 l 0 Z W 0 + P E l 0 Z W 0 + P E l 0 Z W 1 M b 2 N h d G l v b j 4 8 S X R l b V R 5 c G U + R m 9 y b X V s Y T w v S X R l b V R 5 c G U + P E l 0 Z W 1 Q Y X R o P l N l Y 3 R p b 2 4 x L 1 F y e V 9 C d W x s Z X R z L 1 J l c G x h Y 2 U l M j A l M j Z y c 3 F 1 b z w v S X R l b V B h d G g + P C 9 J d G V t T G 9 j Y X R p b 2 4 + P F N 0 Y W J s Z U V u d H J p Z X M g L z 4 8 L 0 l 0 Z W 0 + P E l 0 Z W 0 + P E l 0 Z W 1 M b 2 N h d G l v b j 4 8 S X R l b V R 5 c G U + R m 9 y b X V s Y T w v S X R l b V R 5 c G U + P E l 0 Z W 1 Q Y X R o P l N l Y 3 R p b 2 4 x L 1 F y e V 9 C d W x s Z X R z L 1 J l c G x h Y 2 U l M j A l M j Z h b X A 8 L 0 l 0 Z W 1 Q Y X R o P j w v S X R l b U x v Y 2 F 0 a W 9 u P j x T d G F i b G V F b n R y a W V z I C 8 + P C 9 J d G V t P j x J d G V t P j x J d G V t T G 9 j Y X R p b 2 4 + P E l 0 Z W 1 U e X B l P k Z v c m 1 1 b G E 8 L 0 l 0 Z W 1 U e X B l P j x J d G V t U G F 0 a D 5 T Z W N 0 a W 9 u M S 9 R c n l f Q n V s b G V 0 c y 9 S Z X B s Y W N l J T I w J T I 2 b m J z c D w v S X R l b V B h d G g + P C 9 J d G V t T G 9 j Y X R p b 2 4 + P F N 0 Y W J s Z U V u d H J p Z X M g L z 4 8 L 0 l 0 Z W 0 + P E l 0 Z W 0 + P E l 0 Z W 1 M b 2 N h d G l v b j 4 8 S X R l b V R 5 c G U + R m 9 y b X V s Y T w v S X R l b V R 5 c G U + P E l 0 Z W 1 Q Y X R o P l N l Y 3 R p b 2 4 x L 1 F y e V 9 C d W x s Z X R z L 1 J l c G x h Y 2 U l M j A l M j Z z Z W N 0 P C 9 J d G V t U G F 0 a D 4 8 L 0 l 0 Z W 1 M b 2 N h d G l v b j 4 8 U 3 R h Y m x l R W 5 0 c m l l c y A v P j w v S X R l b T 4 8 S X R l b T 4 8 S X R l b U x v Y 2 F 0 a W 9 u P j x J d G V t V H l w Z T 5 G b 3 J t d W x h P C 9 J d G V t V H l w Z T 4 8 S X R l b V B h d G g + U 2 V j d G l v b j E v U X J 5 X 0 J 1 b G x l d H M v U m V w b G F j Z S U y M C U y N m J 1 b G w 8 L 0 l 0 Z W 1 Q Y X R o P j w v S X R l b U x v Y 2 F 0 a W 9 u P j x T d G F i b G V F b n R y a W V z I C 8 + P C 9 J d G V t P j x J d G V t P j x J d G V t T G 9 j Y X R p b 2 4 + P E l 0 Z W 1 U e X B l P k Z v c m 1 1 b G E 8 L 0 l 0 Z W 1 U e X B l P j x J d G V t U G F 0 a D 5 T Z W N 0 a W 9 u M S 9 R c n l f Q n V s b G V 0 c y 9 S Z X B s Y W N l J T I w J T I 2 J T I z M z k 8 L 0 l 0 Z W 1 Q Y X R o P j w v S X R l b U x v Y 2 F 0 a W 9 u P j x T d G F i b G V F b n R y a W V z I C 8 + P C 9 J d G V t P j x J d G V t P j x J d G V t T G 9 j Y X R p b 2 4 + P E l 0 Z W 1 U e X B l P k Z v c m 1 1 b G E 8 L 0 l 0 Z W 1 U e X B l P j x J d G V t U G F 0 a D 5 T Z W N 0 a W 9 u M S 9 R c n l f Q n V s b G V 0 c y 9 S Z X B s Y W N l J T I w J T I 2 c X V v d D w v S X R l b V B h d G g + P C 9 J d G V t T G 9 j Y X R p b 2 4 + P F N 0 Y W J s Z U V u d H J p Z X M g L z 4 8 L 0 l 0 Z W 0 + P E l 0 Z W 0 + P E l 0 Z W 1 M b 2 N h d G l v b j 4 8 S X R l b V R 5 c G U + R m 9 y b X V s Y T w v S X R l b V R 5 c G U + P E l 0 Z W 1 Q Y X R o P l N l Y 3 R p b 2 4 x L 1 F y e V 9 C d W x s Z X R z L 1 J l c G x h Y 2 U l M j A l M j Z s Z H F 1 b z w v S X R l b V B h d G g + P C 9 J d G V t T G 9 j Y X R p b 2 4 + P F N 0 Y W J s Z U V u d H J p Z X M g L z 4 8 L 0 l 0 Z W 0 + P E l 0 Z W 0 + P E l 0 Z W 1 M b 2 N h d G l v b j 4 8 S X R l b V R 5 c G U + R m 9 y b X V s Y T w v S X R l b V R 5 c G U + P E l 0 Z W 1 Q Y X R o P l N l Y 3 R p b 2 4 x L 1 F y e V 9 C d W x s Z X R z L 1 J l c G x h Y 2 U l M j A l M j Z y Z H F 1 b z w v S X R l b V B h d G g + P C 9 J d G V t T G 9 j Y X R p b 2 4 + P F N 0 Y W J s Z U V u d H J p Z X M g L z 4 8 L 0 l 0 Z W 0 + P E l 0 Z W 0 + P E l 0 Z W 1 M b 2 N h d G l v b j 4 8 S X R l b V R 5 c G U + R m 9 y b X V s Y T w v S X R l b V R 5 c G U + P E l 0 Z W 1 Q Y X R o P l N l Y 3 R p b 2 4 x L 1 F y e V 9 C d W x s Z X R z L 1 J l c G x h Y 2 U l M j A l M j Z z a H k 8 L 0 l 0 Z W 1 Q Y X R o P j w v S X R l b U x v Y 2 F 0 a W 9 u P j x T d G F i b G V F b n R y a W V z I C 8 + P C 9 J d G V t P j x J d G V t P j x J d G V t T G 9 j Y X R p b 2 4 + P E l 0 Z W 1 U e X B l P k Z v c m 1 1 b G E 8 L 0 l 0 Z W 1 U e X B l P j x J d G V t U G F 0 a D 5 T Z W N 0 a W 9 u M S 9 R c n l f Q n V s b G V 0 c y 9 S Z X B s Y W N l J T I w J T I 2 b m R h c 2 g 8 L 0 l 0 Z W 1 Q Y X R o P j w v S X R l b U x v Y 2 F 0 a W 9 u P j x T d G F i b G V F b n R y a W V z I C 8 + P C 9 J d G V t P j x J d G V t P j x J d G V t T G 9 j Y X R p b 2 4 + P E l 0 Z W 1 U e X B l P k Z v c m 1 1 b G E 8 L 0 l 0 Z W 1 U e X B l P j x J d G V t U G F 0 a D 5 T Z W N 0 a W 9 u M S 9 C R D I x M V 9 T d W 1 t Y X J 5 L 0 1 l c m d l J T I w Q n V s b G V 0 P C 9 J d G V t U G F 0 a D 4 8 L 0 l 0 Z W 1 M b 2 N h d G l v b j 4 8 U 3 R h Y m x l R W 5 0 c m l l c y A v P j w v S X R l b T 4 8 S X R l b T 4 8 S X R l b U x v Y 2 F 0 a W 9 u P j x J d G V t V H l w Z T 5 G b 3 J t d W x h P C 9 J d G V t V H l w Z T 4 8 S X R l b V B h d G g + U 2 V j d G l v b j E v Q k Q y M T F f U 3 V t b W F y e S 9 F e H B h b m R l Z C U y M F F y e V 9 C d W x s Z X R z P C 9 J d G V t U G F 0 a D 4 8 L 0 l 0 Z W 1 M b 2 N h d G l v b j 4 8 U 3 R h Y m x l R W 5 0 c m l l c y A v P j w v S X R l b T 4 8 S X R l b T 4 8 S X R l b U x v Y 2 F 0 a W 9 u P j x J d G V t V H l w Z T 5 G b 3 J t d W x h P C 9 J d G V t V H l w Z T 4 8 S X R l b V B h d G g + U 2 V j d G l v b j E v Q k Q y M T F f U 3 V t b W F y e S 9 Z M S U y M D l j J T I w L S U y M D l k J T I w R G V i d D w v S X R l b V B h d G g + P C 9 J d G V t T G 9 j Y X R p b 2 4 + P F N 0 Y W J s Z U V u d H J p Z X M g L z 4 8 L 0 l 0 Z W 0 + P E l 0 Z W 0 + P E l 0 Z W 1 M b 2 N h d G l v b j 4 8 S X R l b V R 5 c G U + R m 9 y b X V s Y T w v S X R l b V R 5 c G U + P E l 0 Z W 1 Q Y X R o P l N l Y 3 R p b 2 4 x L 0 J E M j E x X 1 N 1 b W 1 h c n k v W T I l M j A 5 Y y U y M C 0 l M j A 5 Z C U y M E R l Y n Q 8 L 0 l 0 Z W 1 Q Y X R o P j w v S X R l b U x v Y 2 F 0 a W 9 u P j x T d G F i b G V F b n R y a W V z I C 8 + P C 9 J d G V t P j x J d G V t P j x J d G V t T G 9 j Y X R p b 2 4 + P E l 0 Z W 1 U e X B l P k Z v c m 1 1 b G E 8 L 0 l 0 Z W 1 U e X B l P j x J d G V t U G F 0 a D 5 T Z W N 0 a W 9 u M S 9 C R D I x M V 9 T d W 1 t Y X J 5 L 1 J l c G x h Y 2 V k J T I w V m F s d W U 8 L 0 l 0 Z W 1 Q Y X R o P j w v S X R l b U x v Y 2 F 0 a W 9 u P j x T d G F i b G V F b n R y a W V z I C 8 + P C 9 J d G V t P j x J d G V t P j x J d G V t T G 9 j Y X R p b 2 4 + P E l 0 Z W 1 U e X B l P k Z v c m 1 1 b G E 8 L 0 l 0 Z W 1 U e X B l P j x J d G V t U G F 0 a D 5 T Z W N 0 a W 9 u M S 9 C R D I x M V 9 T d W 1 t Y X J 5 L 1 J l c G x h Y 2 V k J T I w V m F s d W U x P C 9 J d G V t U G F 0 a D 4 8 L 0 l 0 Z W 1 M b 2 N h d G l v b j 4 8 U 3 R h Y m x l R W 5 0 c m l l c y A v P j w v S X R l b T 4 8 S X R l b T 4 8 S X R l b U x v Y 2 F 0 a W 9 u P j x J d G V t V H l w Z T 5 G b 3 J t d W x h P C 9 J d G V t V H l w Z T 4 8 S X R l b V B h d G g + U 2 V j d G l v b j E v Q k Q y M T F f U 3 V t b W F y e S 9 U e X B l J T I w U 2 9 y d D w v S X R l b V B h d G g + P C 9 J d G V t T G 9 j Y X R p b 2 4 + P F N 0 Y W J s Z U V u d H J p Z X M g L z 4 8 L 0 l 0 Z W 0 + P E l 0 Z W 0 + P E l 0 Z W 1 M b 2 N h d G l v b j 4 8 S X R l b V R 5 c G U + R m 9 y b X V s Y T w v S X R l b V R 5 c G U + P E l 0 Z W 1 Q Y X R o P l N l Y 3 R p b 2 4 x L 0 J E M j E x X 1 N 1 b W 1 h c n k v Q W d l b m N 5 P C 9 J d G V t U G F 0 a D 4 8 L 0 l 0 Z W 1 M b 2 N h d G l v b j 4 8 U 3 R h Y m x l R W 5 0 c m l l c y A v P j w v S X R l b T 4 8 S X R l b T 4 8 S X R l b U x v Y 2 F 0 a W 9 u P j x J d G V t V H l w Z T 5 G b 3 J t d W x h P C 9 J d G V t V H l w Z T 4 8 S X R l b V B h d G g + U 2 V j d G l v b j E v Q k Q y M T F f U 3 V t b W F y e S 9 S Z W 1 v d m V k J T I w Q 2 9 s d W 1 u c z w v S X R l b V B h d G g + P C 9 J d G V t T G 9 j Y X R p b 2 4 + P F N 0 Y W J s Z U V u d H J p Z X M g L z 4 8 L 0 l 0 Z W 0 + P E l 0 Z W 0 + P E l 0 Z W 1 M b 2 N h d G l v b j 4 8 S X R l b V R 5 c G U + R m 9 y b X V s Y T w v S X R l b V R 5 c G U + P E l 0 Z W 1 Q Y X R o P l N l Y 3 R p b 2 4 x L 0 J E M j E x X 1 N 1 b W 1 h c n k v U m V v c m R l c m V k J T I w Q 2 9 s d W 1 u c z w v S X R l b V B h d G g + P C 9 J d G V t T G 9 j Y X R p b 2 4 + P F N 0 Y W J s Z U V u d H J p Z X M g L z 4 8 L 0 l 0 Z W 0 + P E l 0 Z W 0 + P E l 0 Z W 1 M b 2 N h d G l v b j 4 8 S X R l b V R 5 c G U + R m 9 y b X V s Y T w v S X R l b V R 5 c G U + P E l 0 Z W 1 Q Y X R o P l N l Y 3 R p b 2 4 x L 0 J E M j E x X 1 N 1 b W 1 h c n k v U m V w b G F j Z W Q l M j B W Y W x 1 Z T I 8 L 0 l 0 Z W 1 Q Y X R o P j w v S X R l b U x v Y 2 F 0 a W 9 u P j x T d G F i b G V F b n R y a W V z I C 8 + P C 9 J d G V t P j x J d G V t P j x J d G V t T G 9 j Y X R p b 2 4 + P E l 0 Z W 1 U e X B l P k Z v c m 1 1 b G E 8 L 0 l 0 Z W 1 U e X B l P j x J d G V t U G F 0 a D 5 T Z W N 0 a W 9 u M S 9 C R D I x M V 9 T d W 1 t Y X J 5 L 1 N v c n R l Z C U y M F J v d 3 M 8 L 0 l 0 Z W 1 Q Y X R o P j w v S X R l b U x v Y 2 F 0 a W 9 u P j x T d G F i b G V F b n R y a W V z I C 8 + P C 9 J d G V t P j x J d G V t P j x J d G V t T G 9 j Y X R p b 2 4 + P E l 0 Z W 1 U e X B l P k Z v c m 1 1 b G E 8 L 0 l 0 Z W 1 U e X B l P j x J d G V t U G F 0 a D 5 T Z W N 0 a W 9 u M S 9 C R D I x M V 9 T d W 1 t Y X J 5 L 1 B y b 2 p l Y 3 Q 8 L 0 l 0 Z W 1 Q Y X R o P j w v S X R l b U x v Y 2 F 0 a W 9 u P j x T d G F i b G V F b n R y a W V z I C 8 + P C 9 J d G V t P j x J d G V t P j x J d G V t T G 9 j Y X R p b 2 4 + P E l 0 Z W 1 U e X B l P k Z v c m 1 1 b G E 8 L 0 l 0 Z W 1 U e X B l P j x J d G V t U G F 0 a D 5 T Z W N 0 a W 9 u M S 9 C R D I x M V 9 T d W 1 t Y X J 5 L 1 J l b m F t Z W Q l M j B D b 2 x 1 b W 5 z P C 9 J d G V t U G F 0 a D 4 8 L 0 l 0 Z W 1 M b 2 N h d G l v b j 4 8 U 3 R h Y m x l R W 5 0 c m l l c y A v P j w v S X R l b T 4 8 L 0 l 0 Z W 1 z P j w v T G 9 j Y W x Q Y W N r Y W d l T W V 0 Y W R h d G F G a W x l P h Y A A A B Q S w U G A A A A A A A A A A A A A A A A A A A A A A A A 2 g A A A A E A A A D Q j J 3 f A R X R E Y x 6 A M B P w p f r A Q A A A K 4 5 S 2 p U 6 x d J i H 0 q 9 q B u 9 V s A A A A A A g A A A A A A A 2 Y A A M A A A A A Q A A A A C n U 8 d c 5 + k + 7 2 W x i v e o s a G A A A A A A E g A A A o A A A A B A A A A D 3 p f I O a K H a A Y K u R D l f j u D a U A A A A M S e j 3 e z D K / l b 3 p u e n 5 l c w / Q r G s f j Y z Y p E a k s Z i j t K / p R 1 o / Q 0 C 6 P L x t d B Z X Z 7 x L R S q 2 e y s d h u 3 U k E u j 3 j N O k / U z N B v r J E 6 p c p u z J / m H f m l 6 F A A A A L s X q Z Q W P f P d Y s 7 1 Q k 2 w / b f M 2 u q M < / D a t a M a s h u p > 
</file>

<file path=customXml/itemProps1.xml><?xml version="1.0" encoding="utf-8"?>
<ds:datastoreItem xmlns:ds="http://schemas.openxmlformats.org/officeDocument/2006/customXml" ds:itemID="{0713831E-95E3-4EC3-9D72-79CB3E83089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Filters</vt:lpstr>
      <vt:lpstr>2024-2026 Capital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Howe, Jonathan (Virginia)</dc:creator>
  <cp:lastModifiedBy>Howe, Jonathan (Virginia)</cp:lastModifiedBy>
  <dcterms:created xsi:type="dcterms:W3CDTF">2025-12-13T20:18:39Z</dcterms:created>
  <dcterms:modified xsi:type="dcterms:W3CDTF">2025-12-14T19:12:35Z</dcterms:modified>
</cp:coreProperties>
</file>