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<sst xmlns="http://schemas.openxmlformats.org/spreadsheetml/2006/main" count="372" uniqueCount="354">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</sst>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323</v>
      </c>
      <c r="G2" s="8"/>
      <c r="H2" s="8"/>
      <c r="I2" s="8"/>
      <c r="J2" s="8"/>
      <c r="K2" s="8"/>
    </row>
    <row r="3" spans="6:8" ht="12.75">
      <c r="F3"/>
      <c r="H3"/>
    </row>
    <row r="4" spans="1:8" ht="12.75">
      <c r="A4" s="4" t="str">
        <f ca="1">MID(CELL("filename"),SEARCH("[",CELL("filename"))+1,SEARCH("]",CELL("filename"))-SEARCH("[",CELL("filename"))-1)</f>
        <v>8475HamptonRoadsRegionalJailCountyAndCityTemplate2011StateReduction.xls</v>
      </c>
      <c r="B4" s="5" t="str">
        <f>LEFT(A4,4)</f>
        <v>8475</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322</v>
      </c>
      <c r="C6" s="39" t="s">
        <v>323</v>
      </c>
      <c r="D6" s="39">
        <v>4</v>
      </c>
      <c r="E6" s="39">
        <v>157</v>
      </c>
      <c r="F6" s="40" t="s">
        <v>21</v>
      </c>
      <c r="G6" s="39" t="s">
        <v>341</v>
      </c>
      <c r="H6" s="40" t="s">
        <v>342</v>
      </c>
      <c r="I6" s="41">
        <v>9790416.4961</v>
      </c>
      <c r="J6" s="41">
        <v>535261.7131436437</v>
      </c>
      <c r="K6" s="42">
        <v>0</v>
      </c>
    </row>
    <row r="7" spans="1:11" ht="30" customHeight="1">
      <c r="A7" s="26">
        <v>5</v>
      </c>
      <c r="B7" s="26" t="s">
        <v>322</v>
      </c>
      <c r="C7" s="26" t="s">
        <v>323</v>
      </c>
      <c r="D7" s="26">
        <v>4</v>
      </c>
      <c r="E7" s="26">
        <v>157</v>
      </c>
      <c r="F7" s="27" t="s">
        <v>21</v>
      </c>
      <c r="G7" s="26" t="s">
        <v>343</v>
      </c>
      <c r="H7" s="27" t="s">
        <v>344</v>
      </c>
      <c r="I7" s="28">
        <v>0</v>
      </c>
      <c r="J7" s="28">
        <v>0</v>
      </c>
      <c r="K7" s="29">
        <v>0</v>
      </c>
    </row>
    <row r="8" spans="1:11" s="10" customFormat="1" ht="30" customHeight="1">
      <c r="A8" s="26">
        <v>5</v>
      </c>
      <c r="B8" s="26" t="s">
        <v>322</v>
      </c>
      <c r="C8" s="26" t="s">
        <v>323</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9790416.4961</v>
      </c>
      <c r="J11" s="6">
        <f>SUM(J6:J9)</f>
        <v>535261.7131436437</v>
      </c>
      <c r="K11" s="6">
        <f>SUM(K6:K9)</f>
        <v>0</v>
      </c>
    </row>
    <row r="12" ht="12.75">
      <c r="K12" s="6"/>
    </row>
    <row r="13" spans="10:11" ht="12.75">
      <c r="J13" s="30" t="s">
        <v>24</v>
      </c>
      <c r="K13" s="6">
        <f>ROUND(J11,0)-K11</f>
        <v>535262</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3" spans="1:3" ht="12.75">
      <c r="A13" s="48" t="s">
        <v>345</v>
      </c>
      <c r="B13" s="49"/>
      <c r="C13" s="49"/>
    </row>
    <row r="14" ht="15.75">
      <c r="B14" s="47" t="s">
        <v>346</v>
      </c>
    </row>
    <row r="16" ht="12.75">
      <c r="A16" t="s">
        <v>347</v>
      </c>
    </row>
    <row r="17" ht="12.75">
      <c r="A17" t="s">
        <v>348</v>
      </c>
    </row>
    <row r="18" ht="12.75">
      <c r="B18" t="s">
        <v>349</v>
      </c>
    </row>
    <row r="19" ht="12.75">
      <c r="B19" t="s">
        <v>350</v>
      </c>
    </row>
    <row r="20" ht="12.75">
      <c r="B20" t="s">
        <v>351</v>
      </c>
    </row>
    <row r="21" spans="1:2" ht="12.75">
      <c r="A21" s="9"/>
      <c r="B21" t="s">
        <v>352</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2010-07-14T18:58:17Z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