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84" windowWidth="11364" windowHeight="8448" activeTab="0"/>
  </bookViews>
  <sheets>
    <sheet name="ATLReductionElection" sheetId="1" r:id="rId1"/>
    <sheet name="Instructions" sheetId="2" r:id="rId2"/>
  </sheets>
  <definedNames>
    <definedName name="_xlnm.Print_Area" localSheetId="0">'ATLReductionElection'!$G$1:$O$23</definedName>
    <definedName name="UPLOAD">'ATLReductionElection'!$E$4:$O$19</definedName>
  </definedNames>
  <calcPr fullCalcOnLoad="1"/>
</workbook>
</file>

<file path=xl/sharedStrings.xml><?xml version="1.0" encoding="utf-8"?>
<sst xmlns="http://schemas.openxmlformats.org/spreadsheetml/2006/main" count="102" uniqueCount="74">
  <si>
    <t>LocalType</t>
  </si>
  <si>
    <t>FIPS</t>
  </si>
  <si>
    <t>BillOrder</t>
  </si>
  <si>
    <t>ServiceAreaCode</t>
  </si>
  <si>
    <t>Distributing Agency</t>
  </si>
  <si>
    <t>State Reductions In Aid To Localities</t>
  </si>
  <si>
    <t>Instructions For Completing Reduction Elections Form</t>
  </si>
  <si>
    <t>Column Heading</t>
  </si>
  <si>
    <t>Description</t>
  </si>
  <si>
    <t>Instructions For Completing</t>
  </si>
  <si>
    <t>This is the agency where the funding for the specific aid to locality payment is budgeted in the state budget.</t>
  </si>
  <si>
    <t xml:space="preserve">This is the service area in the state budget where the payment is budgeted.  </t>
  </si>
  <si>
    <t>This is the original budgeted amount for the locality and distribution.</t>
  </si>
  <si>
    <t>This column is used by the locality to identify the reduction amount chosen for each distribution and/or the amount that the locality will pay the  Commonwealth as a reimbursement rather than making a specific reduction to a program.</t>
  </si>
  <si>
    <t>budget@dpb.virginia.gov</t>
  </si>
  <si>
    <t>In addition, a hard copy of the form along with a memo signed by the City or County Administrator, or other equivalent approval</t>
  </si>
  <si>
    <t>authority should be sent to:</t>
  </si>
  <si>
    <t>Aid to Locality Reductions</t>
  </si>
  <si>
    <t>Virginia Department of Planning and Budget</t>
  </si>
  <si>
    <t>1111 E. Broad St., Room 5040</t>
  </si>
  <si>
    <t>Richmond, VA 23219-1922</t>
  </si>
  <si>
    <t>Enter the amount in the applicable row corresponding to the distribution that the locality has chosen to reduce.  If the locality has chosen to make a reimbursement payment for all of or a part of the local reduction, this amount should be entered in the row labeled as "REIMBURSEMENT TO THE COMMONWEALTH" under the Distribution Title.  Reduction amounts should be entered as positive numbers.  Make sure the amount in the "Amount Remaining To Be Elected" row at the bottom of the sheet is Zero when you are done.</t>
  </si>
  <si>
    <t/>
  </si>
  <si>
    <t>999992</t>
  </si>
  <si>
    <t>REIMBURSEMENT TO THE COMMONWEALTH</t>
  </si>
  <si>
    <t>LocalityTitle</t>
  </si>
  <si>
    <t>AgencyCode</t>
  </si>
  <si>
    <t>Agency</t>
  </si>
  <si>
    <t>ServiceAreaTitle</t>
  </si>
  <si>
    <t>Base</t>
  </si>
  <si>
    <t>CalculatedReduction</t>
  </si>
  <si>
    <t>Election</t>
  </si>
  <si>
    <t>TOTALS</t>
  </si>
  <si>
    <t>Amount Remaining to Elect:</t>
  </si>
  <si>
    <t>Department of Accounts Transfer Payments</t>
  </si>
  <si>
    <t>Compensation Board</t>
  </si>
  <si>
    <t>30713</t>
  </si>
  <si>
    <t>Financial Assistance for Local Court Services</t>
  </si>
  <si>
    <t>77202</t>
  </si>
  <si>
    <t>Financial Assistance for Operations of Local Attorneys for the Commonwealth</t>
  </si>
  <si>
    <t>77302</t>
  </si>
  <si>
    <t>Financial Assistance for Operations for Circuit Court Clerks</t>
  </si>
  <si>
    <t>Department of Juvenile Justice</t>
  </si>
  <si>
    <t>36003</t>
  </si>
  <si>
    <t>Financial Assistance for Community based Alternative Treatment Services</t>
  </si>
  <si>
    <t>This is the reduction calculation derived by using a specific percent of the "FY 2015 Base" for the specific distribution.</t>
  </si>
  <si>
    <t>Not applicable.  No entry is required or allowed in this column.</t>
  </si>
  <si>
    <t>Service Area Title</t>
  </si>
  <si>
    <t>Calculated Reduction</t>
  </si>
  <si>
    <t>Locality Elected Reduction</t>
  </si>
  <si>
    <t xml:space="preserve">After the form has been completed, an Excel version of the form should be transmitted via e-mail to: </t>
  </si>
  <si>
    <t>State Board of Elections</t>
  </si>
  <si>
    <t>78001</t>
  </si>
  <si>
    <t>Financial Assistance for General Registrar Compensation</t>
  </si>
  <si>
    <t>78002</t>
  </si>
  <si>
    <t>Financial Assistance for Local Electoral Board Compensation and Expenses</t>
  </si>
  <si>
    <t>Comprehensive Services for At-Risk Youth and Families</t>
  </si>
  <si>
    <t>45303</t>
  </si>
  <si>
    <t>Financial Assistance for Child and Youth Services</t>
  </si>
  <si>
    <t>Department of Criminal Justice Services</t>
  </si>
  <si>
    <t>39001</t>
  </si>
  <si>
    <t>Financial Assistance for Administration of Justice Services</t>
  </si>
  <si>
    <t>72808</t>
  </si>
  <si>
    <t>Distribution of Recordation Taxes</t>
  </si>
  <si>
    <t>77102</t>
  </si>
  <si>
    <t>Financial Assistance for Operations of Local Commissioners of the Revenue</t>
  </si>
  <si>
    <t>77402</t>
  </si>
  <si>
    <t>Financial Assistance for Operations of Local Treasurers</t>
  </si>
  <si>
    <t>The Library of Virginia</t>
  </si>
  <si>
    <t>14301</t>
  </si>
  <si>
    <t>State Formula Aid for Local Public Libraries</t>
  </si>
  <si>
    <t>Mecklenburg County</t>
  </si>
  <si>
    <t>72806</t>
  </si>
  <si>
    <t>Distribution of Rolling Stock Taxes</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</si>
</sst>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quot;$&quot;#,##0.00"/>
  </numFmts>
  <fonts count="45">
    <font>
      <sz val="10"/>
      <name val="Arial"/>
      <family val="0"/>
    </font>
    <font>
      <b/>
      <sz val="10"/>
      <name val="Arial"/>
      <family val="2"/>
    </font>
    <font>
      <sz val="8"/>
      <name val="Arial"/>
      <family val="2"/>
    </font>
    <font>
      <u val="single"/>
      <sz val="10"/>
      <color indexed="12"/>
      <name val="Arial"/>
      <family val="2"/>
    </font>
    <font>
      <b/>
      <sz val="16"/>
      <name val="Arial"/>
      <family val="2"/>
    </font>
    <font>
      <b/>
      <sz val="12"/>
      <name val="Arial"/>
      <family val="2"/>
    </font>
    <font>
      <b/>
      <u val="single"/>
      <sz val="12"/>
      <color indexed="12"/>
      <name val="Arial"/>
      <family val="2"/>
    </font>
    <font>
      <b/>
      <sz val="20"/>
      <name val="Times New Roman"/>
      <family val="1"/>
    </font>
    <font>
      <b/>
      <sz val="16"/>
      <name val="Times New Roman"/>
      <family val="1"/>
    </font>
    <font>
      <sz val="12"/>
      <name val="Times New Roman"/>
      <family val="1"/>
    </font>
    <font>
      <b/>
      <sz val="12"/>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59996342659"/>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style="thin"/>
    </border>
    <border>
      <left style="thin"/>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51">
    <xf numFmtId="0" fontId="0" fillId="0" borderId="0" xfId="0" applyAlignment="1">
      <alignment/>
    </xf>
    <xf numFmtId="0" fontId="0" fillId="0" borderId="0" xfId="0" applyAlignment="1">
      <alignment horizontal="centerContinuous"/>
    </xf>
    <xf numFmtId="164" fontId="0" fillId="0" borderId="0" xfId="0" applyNumberFormat="1" applyAlignment="1">
      <alignment/>
    </xf>
    <xf numFmtId="0" fontId="4" fillId="0" borderId="0" xfId="0" applyFont="1" applyAlignment="1">
      <alignment horizontal="centerContinuous"/>
    </xf>
    <xf numFmtId="0" fontId="5" fillId="0" borderId="0" xfId="0" applyFont="1" applyAlignment="1">
      <alignment horizontal="centerContinuous"/>
    </xf>
    <xf numFmtId="0" fontId="1" fillId="0" borderId="10" xfId="0" applyFont="1" applyBorder="1" applyAlignment="1">
      <alignment/>
    </xf>
    <xf numFmtId="0" fontId="1" fillId="0" borderId="11" xfId="0" applyFont="1" applyBorder="1" applyAlignment="1">
      <alignment/>
    </xf>
    <xf numFmtId="0" fontId="1" fillId="0" borderId="12" xfId="0" applyFont="1" applyBorder="1" applyAlignment="1">
      <alignment/>
    </xf>
    <xf numFmtId="0" fontId="0" fillId="0" borderId="13" xfId="0" applyBorder="1" applyAlignment="1">
      <alignment vertical="top" wrapText="1"/>
    </xf>
    <xf numFmtId="0" fontId="0" fillId="0" borderId="14" xfId="0" applyBorder="1" applyAlignment="1">
      <alignment vertical="top" wrapText="1"/>
    </xf>
    <xf numFmtId="0" fontId="0" fillId="0" borderId="15" xfId="0" applyBorder="1" applyAlignment="1">
      <alignment vertical="top" wrapText="1"/>
    </xf>
    <xf numFmtId="0" fontId="0" fillId="0" borderId="16" xfId="0" applyBorder="1" applyAlignment="1">
      <alignment vertical="top" wrapText="1"/>
    </xf>
    <xf numFmtId="0" fontId="0" fillId="0" borderId="17" xfId="0" applyBorder="1" applyAlignment="1">
      <alignment vertical="top" wrapText="1"/>
    </xf>
    <xf numFmtId="0" fontId="0" fillId="0" borderId="18" xfId="0" applyBorder="1" applyAlignment="1">
      <alignment vertical="top" wrapText="1"/>
    </xf>
    <xf numFmtId="0" fontId="0" fillId="0" borderId="19" xfId="0" applyBorder="1" applyAlignment="1">
      <alignment vertical="top" wrapText="1"/>
    </xf>
    <xf numFmtId="0" fontId="0" fillId="0" borderId="20" xfId="0" applyBorder="1" applyAlignment="1">
      <alignment vertical="top" wrapText="1"/>
    </xf>
    <xf numFmtId="0" fontId="6" fillId="0" borderId="0" xfId="52" applyFont="1" applyFill="1" applyBorder="1" applyAlignment="1" applyProtection="1">
      <alignment vertical="top" wrapText="1"/>
      <protection/>
    </xf>
    <xf numFmtId="0" fontId="1" fillId="0" borderId="0" xfId="0" applyFont="1" applyFill="1" applyBorder="1" applyAlignment="1">
      <alignment vertical="top" wrapText="1"/>
    </xf>
    <xf numFmtId="0" fontId="7" fillId="0" borderId="0" xfId="0" applyFont="1" applyAlignment="1">
      <alignment horizontal="left"/>
    </xf>
    <xf numFmtId="0" fontId="8" fillId="0" borderId="0" xfId="0" applyFont="1" applyAlignment="1">
      <alignment horizontal="left"/>
    </xf>
    <xf numFmtId="0" fontId="9" fillId="0" borderId="0" xfId="0" applyFont="1" applyAlignment="1">
      <alignment/>
    </xf>
    <xf numFmtId="0" fontId="9" fillId="0" borderId="0" xfId="0" applyFont="1" applyAlignment="1">
      <alignment horizontal="centerContinuous"/>
    </xf>
    <xf numFmtId="164" fontId="9" fillId="0" borderId="0" xfId="0" applyNumberFormat="1" applyFont="1" applyAlignment="1">
      <alignment horizontal="centerContinuous"/>
    </xf>
    <xf numFmtId="0" fontId="10" fillId="0" borderId="0" xfId="0" applyFont="1" applyAlignment="1">
      <alignment horizontal="centerContinuous"/>
    </xf>
    <xf numFmtId="164" fontId="10" fillId="0" borderId="0" xfId="0" applyNumberFormat="1" applyFont="1" applyAlignment="1">
      <alignment horizontal="centerContinuous"/>
    </xf>
    <xf numFmtId="43" fontId="10" fillId="0" borderId="0" xfId="42" applyFont="1" applyAlignment="1">
      <alignment horizontal="center"/>
    </xf>
    <xf numFmtId="43" fontId="9" fillId="0" borderId="0" xfId="42" applyFont="1" applyAlignment="1">
      <alignment/>
    </xf>
    <xf numFmtId="164" fontId="9" fillId="0" borderId="0" xfId="0" applyNumberFormat="1" applyFont="1" applyAlignment="1">
      <alignment/>
    </xf>
    <xf numFmtId="164" fontId="9" fillId="0" borderId="0" xfId="0" applyNumberFormat="1" applyFont="1" applyAlignment="1">
      <alignment wrapText="1"/>
    </xf>
    <xf numFmtId="0" fontId="9" fillId="0" borderId="0" xfId="0" applyFont="1" applyAlignment="1">
      <alignment wrapText="1"/>
    </xf>
    <xf numFmtId="165" fontId="9" fillId="0" borderId="0" xfId="0" applyNumberFormat="1" applyFont="1" applyAlignment="1">
      <alignment wrapText="1"/>
    </xf>
    <xf numFmtId="164" fontId="9" fillId="0" borderId="0" xfId="0" applyNumberFormat="1" applyFont="1" applyAlignment="1">
      <alignment horizontal="center" wrapText="1"/>
    </xf>
    <xf numFmtId="164" fontId="9" fillId="0" borderId="0" xfId="0" applyNumberFormat="1" applyFont="1" applyAlignment="1">
      <alignment wrapText="1"/>
    </xf>
    <xf numFmtId="165" fontId="9" fillId="0" borderId="0" xfId="0" applyNumberFormat="1" applyFont="1" applyAlignment="1">
      <alignment wrapText="1"/>
    </xf>
    <xf numFmtId="1" fontId="9" fillId="0" borderId="0" xfId="0" applyNumberFormat="1" applyFont="1" applyAlignment="1">
      <alignment wrapText="1"/>
    </xf>
    <xf numFmtId="1" fontId="9" fillId="0" borderId="0" xfId="0" applyNumberFormat="1" applyFont="1" applyAlignment="1">
      <alignment wrapText="1"/>
    </xf>
    <xf numFmtId="0" fontId="9" fillId="0" borderId="0" xfId="0" applyFont="1" applyAlignment="1">
      <alignment horizontal="left" wrapText="1"/>
    </xf>
    <xf numFmtId="0" fontId="10" fillId="0" borderId="0" xfId="0" applyFont="1" applyAlignment="1">
      <alignment horizontal="right" wrapText="1"/>
    </xf>
    <xf numFmtId="0" fontId="9" fillId="0" borderId="0" xfId="0" applyFont="1" applyAlignment="1">
      <alignment horizontal="right" wrapText="1"/>
    </xf>
    <xf numFmtId="0" fontId="0" fillId="0" borderId="0" xfId="0" applyAlignment="1">
      <alignment wrapText="1"/>
    </xf>
    <xf numFmtId="164" fontId="10" fillId="0" borderId="0" xfId="0" applyNumberFormat="1" applyFont="1" applyAlignment="1">
      <alignment horizontal="center" wrapText="1"/>
    </xf>
    <xf numFmtId="6" fontId="10" fillId="0" borderId="0" xfId="0" applyNumberFormat="1" applyFont="1" applyAlignment="1">
      <alignment horizontal="center" wrapText="1"/>
    </xf>
    <xf numFmtId="164" fontId="10" fillId="0" borderId="0" xfId="0" applyNumberFormat="1" applyFont="1" applyAlignment="1">
      <alignment horizontal="right" wrapText="1"/>
    </xf>
    <xf numFmtId="164" fontId="9" fillId="0" borderId="0" xfId="0" applyNumberFormat="1" applyFont="1" applyAlignment="1">
      <alignment horizontal="right" wrapText="1"/>
    </xf>
    <xf numFmtId="6" fontId="10" fillId="0" borderId="0" xfId="0" applyNumberFormat="1" applyFont="1" applyAlignment="1">
      <alignment horizontal="right" wrapText="1"/>
    </xf>
    <xf numFmtId="164" fontId="10" fillId="0" borderId="0" xfId="0" applyNumberFormat="1" applyFont="1" applyAlignment="1">
      <alignment wrapText="1"/>
    </xf>
    <xf numFmtId="0" fontId="10" fillId="0" borderId="0" xfId="0" applyFont="1" applyAlignment="1">
      <alignment wrapText="1"/>
    </xf>
    <xf numFmtId="164" fontId="10" fillId="33" borderId="0" xfId="0" applyNumberFormat="1" applyFont="1" applyFill="1" applyAlignment="1">
      <alignment wrapText="1"/>
    </xf>
    <xf numFmtId="164" fontId="10" fillId="33" borderId="0" xfId="0" applyNumberFormat="1" applyFont="1" applyFill="1" applyAlignment="1">
      <alignment horizontal="center" wrapText="1"/>
    </xf>
    <xf numFmtId="0" fontId="0" fillId="0" borderId="0" xfId="0" applyFill="1" applyBorder="1" applyAlignment="1">
      <alignment vertical="top"/>
    </xf>
    <xf numFmtId="0" fontId="0" fillId="0" borderId="0" xfId="0"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dxfs count="3">
    <dxf>
      <font>
        <color theme="1"/>
      </font>
      <fill>
        <patternFill>
          <bgColor rgb="FFFFFF00"/>
        </patternFill>
      </fill>
    </dxf>
    <dxf>
      <font>
        <color rgb="FF9C0006"/>
      </font>
      <fill>
        <patternFill>
          <bgColor rgb="FFFFC7CE"/>
        </patternFill>
      </fill>
    </dxf>
    <dxf>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budget@dpb.virginia.gov"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dimension ref="E1:Q26"/>
  <sheetViews>
    <sheetView showGridLines="0" tabSelected="1" zoomScale="90" zoomScaleNormal="90" zoomScalePageLayoutView="0" workbookViewId="0" topLeftCell="G1">
      <pane ySplit="3" topLeftCell="A4" activePane="bottomLeft" state="frozen"/>
      <selection pane="topLeft" activeCell="A1" sqref="A1"/>
      <selection pane="bottomLeft" activeCell="G4" sqref="G4:O4"/>
    </sheetView>
  </sheetViews>
  <sheetFormatPr defaultColWidth="9.140625" defaultRowHeight="12.75"/>
  <cols>
    <col min="1" max="1" width="12.28125" style="0" customWidth="1"/>
    <col min="2" max="2" width="7.421875" style="0" customWidth="1"/>
    <col min="3" max="3" width="15.28125" style="0" customWidth="1"/>
    <col min="4" max="4" width="11.140625" style="0" customWidth="1"/>
    <col min="5" max="5" width="13.28125" style="0" hidden="1" customWidth="1"/>
    <col min="6" max="6" width="8.00390625" style="0" hidden="1" customWidth="1"/>
    <col min="7" max="7" width="20.140625" style="0" customWidth="1"/>
    <col min="8" max="8" width="12.28125" style="0" hidden="1" customWidth="1"/>
    <col min="9" max="9" width="15.140625" style="0" hidden="1" customWidth="1"/>
    <col min="10" max="10" width="52.7109375" style="0" customWidth="1"/>
    <col min="11" max="11" width="19.7109375" style="0" hidden="1" customWidth="1"/>
    <col min="12" max="12" width="72.7109375" style="39" customWidth="1"/>
    <col min="13" max="13" width="14.28125" style="2" customWidth="1"/>
    <col min="14" max="14" width="26.57421875" style="2" customWidth="1"/>
    <col min="15" max="15" width="13.7109375" style="2" customWidth="1"/>
    <col min="16" max="16" width="12.57421875" style="0" customWidth="1"/>
    <col min="17" max="17" width="22.421875" style="0" customWidth="1"/>
  </cols>
  <sheetData>
    <row r="1" spans="7:17" s="20" customFormat="1" ht="24">
      <c r="G1" s="18" t="s">
        <v>5</v>
      </c>
      <c r="K1" s="21"/>
      <c r="L1" s="36"/>
      <c r="M1" s="22"/>
      <c r="N1" s="22"/>
      <c r="O1" s="22"/>
      <c r="P1" s="21"/>
      <c r="Q1" s="21"/>
    </row>
    <row r="2" spans="7:17" s="20" customFormat="1" ht="20.25">
      <c r="G2" s="19" t="str">
        <f>G19</f>
        <v>Mecklenburg County</v>
      </c>
      <c r="K2" s="23"/>
      <c r="L2" s="29"/>
      <c r="M2" s="24"/>
      <c r="N2" s="24"/>
      <c r="O2" s="22"/>
      <c r="P2" s="21"/>
      <c r="Q2" s="21"/>
    </row>
    <row r="3" spans="5:15" s="20" customFormat="1" ht="10.5" customHeight="1" hidden="1">
      <c r="E3" s="25" t="str">
        <f ca="1">MID(CELL("filename"),SEARCH("[",CELL("filename"))+1,SEARCH("]",CELL("filename"))-SEARCH("[",CELL("filename"))-1)</f>
        <v>117TemplateStateReduction.xls</v>
      </c>
      <c r="F3" s="26" t="str">
        <f>LEFT(E3,3)</f>
        <v>117</v>
      </c>
      <c r="L3" s="29"/>
      <c r="M3" s="27"/>
      <c r="N3" s="27"/>
      <c r="O3" s="27"/>
    </row>
    <row r="4" spans="5:15" s="46" customFormat="1" ht="15">
      <c r="E4" s="45" t="s">
        <v>0</v>
      </c>
      <c r="F4" s="45" t="s">
        <v>1</v>
      </c>
      <c r="G4" s="47" t="s">
        <v>25</v>
      </c>
      <c r="H4" s="47" t="s">
        <v>2</v>
      </c>
      <c r="I4" s="47" t="s">
        <v>26</v>
      </c>
      <c r="J4" s="47" t="s">
        <v>27</v>
      </c>
      <c r="K4" s="47" t="s">
        <v>3</v>
      </c>
      <c r="L4" s="47" t="s">
        <v>28</v>
      </c>
      <c r="M4" s="48" t="s">
        <v>29</v>
      </c>
      <c r="N4" s="48" t="s">
        <v>30</v>
      </c>
      <c r="O4" s="48" t="s">
        <v>31</v>
      </c>
    </row>
    <row r="5" spans="5:15" s="29" customFormat="1" ht="15">
      <c r="E5" s="34">
        <v>1</v>
      </c>
      <c r="F5" s="34">
        <v>117</v>
      </c>
      <c r="G5" s="29" t="s">
        <v>71</v>
      </c>
      <c r="H5" s="34">
        <v>4</v>
      </c>
      <c r="I5" s="34">
        <v>132</v>
      </c>
      <c r="J5" s="29" t="s">
        <v>51</v>
      </c>
      <c r="K5" s="29" t="s">
        <v>52</v>
      </c>
      <c r="L5" s="29" t="s">
        <v>53</v>
      </c>
      <c r="M5" s="30">
        <v>34737.5199</v>
      </c>
      <c r="N5" s="30">
        <v>1057</v>
      </c>
      <c r="O5" s="30">
        <v>0</v>
      </c>
    </row>
    <row r="6" spans="5:15" s="29" customFormat="1" ht="15">
      <c r="E6" s="35">
        <v>1</v>
      </c>
      <c r="F6" s="35">
        <v>117</v>
      </c>
      <c r="G6" s="32" t="s">
        <v>71</v>
      </c>
      <c r="H6" s="35">
        <v>4</v>
      </c>
      <c r="I6" s="35">
        <v>132</v>
      </c>
      <c r="J6" s="32" t="s">
        <v>51</v>
      </c>
      <c r="K6" s="32" t="s">
        <v>54</v>
      </c>
      <c r="L6" s="32" t="s">
        <v>55</v>
      </c>
      <c r="M6" s="33">
        <v>6765.9</v>
      </c>
      <c r="N6" s="33">
        <v>206</v>
      </c>
      <c r="O6" s="33">
        <v>0</v>
      </c>
    </row>
    <row r="7" spans="5:15" s="29" customFormat="1" ht="15">
      <c r="E7" s="35">
        <v>1</v>
      </c>
      <c r="F7" s="35">
        <v>117</v>
      </c>
      <c r="G7" s="32" t="s">
        <v>71</v>
      </c>
      <c r="H7" s="35">
        <v>4</v>
      </c>
      <c r="I7" s="35">
        <v>157</v>
      </c>
      <c r="J7" s="32" t="s">
        <v>35</v>
      </c>
      <c r="K7" s="32" t="s">
        <v>36</v>
      </c>
      <c r="L7" s="32" t="s">
        <v>37</v>
      </c>
      <c r="M7" s="33">
        <v>365832.8364</v>
      </c>
      <c r="N7" s="33">
        <v>11132</v>
      </c>
      <c r="O7" s="33">
        <v>0</v>
      </c>
    </row>
    <row r="8" spans="5:15" s="29" customFormat="1" ht="15">
      <c r="E8" s="35">
        <v>1</v>
      </c>
      <c r="F8" s="35">
        <v>117</v>
      </c>
      <c r="G8" s="32" t="s">
        <v>71</v>
      </c>
      <c r="H8" s="35">
        <v>4</v>
      </c>
      <c r="I8" s="35">
        <v>157</v>
      </c>
      <c r="J8" s="32" t="s">
        <v>35</v>
      </c>
      <c r="K8" s="32" t="s">
        <v>64</v>
      </c>
      <c r="L8" s="32" t="s">
        <v>65</v>
      </c>
      <c r="M8" s="33">
        <v>38059.2983</v>
      </c>
      <c r="N8" s="33">
        <v>1158</v>
      </c>
      <c r="O8" s="33">
        <v>0</v>
      </c>
    </row>
    <row r="9" spans="5:17" s="29" customFormat="1" ht="15">
      <c r="E9" s="35">
        <v>1</v>
      </c>
      <c r="F9" s="35">
        <v>117</v>
      </c>
      <c r="G9" s="32" t="s">
        <v>71</v>
      </c>
      <c r="H9" s="35">
        <v>4</v>
      </c>
      <c r="I9" s="35">
        <v>157</v>
      </c>
      <c r="J9" s="32" t="s">
        <v>35</v>
      </c>
      <c r="K9" s="32" t="s">
        <v>38</v>
      </c>
      <c r="L9" s="32" t="s">
        <v>39</v>
      </c>
      <c r="M9" s="33">
        <v>338767.704</v>
      </c>
      <c r="N9" s="33">
        <v>10308</v>
      </c>
      <c r="O9" s="33">
        <v>0</v>
      </c>
      <c r="P9" s="40"/>
      <c r="Q9" s="40"/>
    </row>
    <row r="10" spans="5:17" s="29" customFormat="1" ht="15">
      <c r="E10" s="35">
        <v>1</v>
      </c>
      <c r="F10" s="35">
        <v>117</v>
      </c>
      <c r="G10" s="32" t="s">
        <v>71</v>
      </c>
      <c r="H10" s="35">
        <v>4</v>
      </c>
      <c r="I10" s="35">
        <v>157</v>
      </c>
      <c r="J10" s="32" t="s">
        <v>35</v>
      </c>
      <c r="K10" s="32" t="s">
        <v>40</v>
      </c>
      <c r="L10" s="32" t="s">
        <v>41</v>
      </c>
      <c r="M10" s="33">
        <v>201899.2747</v>
      </c>
      <c r="N10" s="33">
        <v>6144</v>
      </c>
      <c r="O10" s="33">
        <v>0</v>
      </c>
      <c r="P10" s="28"/>
      <c r="Q10" s="31"/>
    </row>
    <row r="11" spans="5:17" s="29" customFormat="1" ht="15">
      <c r="E11" s="35">
        <v>1</v>
      </c>
      <c r="F11" s="35">
        <v>117</v>
      </c>
      <c r="G11" s="32" t="s">
        <v>71</v>
      </c>
      <c r="H11" s="35">
        <v>4</v>
      </c>
      <c r="I11" s="35">
        <v>157</v>
      </c>
      <c r="J11" s="32" t="s">
        <v>35</v>
      </c>
      <c r="K11" s="32" t="s">
        <v>66</v>
      </c>
      <c r="L11" s="32" t="s">
        <v>67</v>
      </c>
      <c r="M11" s="33">
        <v>41782.6281</v>
      </c>
      <c r="N11" s="33">
        <v>1271</v>
      </c>
      <c r="O11" s="33">
        <v>0</v>
      </c>
      <c r="P11" s="37"/>
      <c r="Q11" s="41"/>
    </row>
    <row r="12" spans="5:17" s="29" customFormat="1" ht="15">
      <c r="E12" s="35">
        <v>1</v>
      </c>
      <c r="F12" s="35">
        <v>117</v>
      </c>
      <c r="G12" s="32" t="s">
        <v>71</v>
      </c>
      <c r="H12" s="35">
        <v>7</v>
      </c>
      <c r="I12" s="35">
        <v>202</v>
      </c>
      <c r="J12" s="32" t="s">
        <v>68</v>
      </c>
      <c r="K12" s="32" t="s">
        <v>69</v>
      </c>
      <c r="L12" s="32" t="s">
        <v>70</v>
      </c>
      <c r="M12" s="33">
        <v>189973</v>
      </c>
      <c r="N12" s="33">
        <v>5781</v>
      </c>
      <c r="O12" s="33">
        <v>0</v>
      </c>
      <c r="P12" s="28"/>
      <c r="Q12" s="28"/>
    </row>
    <row r="13" spans="5:15" s="29" customFormat="1" ht="15">
      <c r="E13" s="35">
        <v>1</v>
      </c>
      <c r="F13" s="35">
        <v>117</v>
      </c>
      <c r="G13" s="32" t="s">
        <v>71</v>
      </c>
      <c r="H13" s="35">
        <v>8</v>
      </c>
      <c r="I13" s="35">
        <v>162</v>
      </c>
      <c r="J13" s="32" t="s">
        <v>34</v>
      </c>
      <c r="K13" s="32" t="s">
        <v>72</v>
      </c>
      <c r="L13" s="32" t="s">
        <v>73</v>
      </c>
      <c r="M13" s="33">
        <v>16152.08</v>
      </c>
      <c r="N13" s="33">
        <v>491</v>
      </c>
      <c r="O13" s="33">
        <v>0</v>
      </c>
    </row>
    <row r="14" spans="5:15" s="29" customFormat="1" ht="15">
      <c r="E14" s="35">
        <v>1</v>
      </c>
      <c r="F14" s="35">
        <v>117</v>
      </c>
      <c r="G14" s="32" t="s">
        <v>71</v>
      </c>
      <c r="H14" s="35">
        <v>8</v>
      </c>
      <c r="I14" s="35">
        <v>162</v>
      </c>
      <c r="J14" s="32" t="s">
        <v>34</v>
      </c>
      <c r="K14" s="32" t="s">
        <v>62</v>
      </c>
      <c r="L14" s="32" t="s">
        <v>63</v>
      </c>
      <c r="M14" s="33">
        <v>76332.79</v>
      </c>
      <c r="N14" s="33">
        <v>2323</v>
      </c>
      <c r="O14" s="33">
        <v>0</v>
      </c>
    </row>
    <row r="15" spans="5:15" s="29" customFormat="1" ht="15">
      <c r="E15" s="35">
        <v>1</v>
      </c>
      <c r="F15" s="35">
        <v>117</v>
      </c>
      <c r="G15" s="32" t="s">
        <v>71</v>
      </c>
      <c r="H15" s="35">
        <v>9</v>
      </c>
      <c r="I15" s="35">
        <v>200</v>
      </c>
      <c r="J15" s="32" t="s">
        <v>56</v>
      </c>
      <c r="K15" s="32" t="s">
        <v>57</v>
      </c>
      <c r="L15" s="32" t="s">
        <v>58</v>
      </c>
      <c r="M15" s="33">
        <v>1112411.5493</v>
      </c>
      <c r="N15" s="33">
        <v>33849</v>
      </c>
      <c r="O15" s="33">
        <v>0</v>
      </c>
    </row>
    <row r="16" spans="5:15" s="29" customFormat="1" ht="15">
      <c r="E16" s="35">
        <v>1</v>
      </c>
      <c r="F16" s="35">
        <v>117</v>
      </c>
      <c r="G16" s="32" t="s">
        <v>71</v>
      </c>
      <c r="H16" s="35">
        <v>11</v>
      </c>
      <c r="I16" s="35">
        <v>140</v>
      </c>
      <c r="J16" s="32" t="s">
        <v>59</v>
      </c>
      <c r="K16" s="32" t="s">
        <v>60</v>
      </c>
      <c r="L16" s="32" t="s">
        <v>61</v>
      </c>
      <c r="M16" s="33">
        <v>49136</v>
      </c>
      <c r="N16" s="33">
        <v>1495</v>
      </c>
      <c r="O16" s="33">
        <v>0</v>
      </c>
    </row>
    <row r="17" spans="5:15" s="29" customFormat="1" ht="15">
      <c r="E17" s="35">
        <v>1</v>
      </c>
      <c r="F17" s="35">
        <v>117</v>
      </c>
      <c r="G17" s="32" t="s">
        <v>71</v>
      </c>
      <c r="H17" s="35">
        <v>11</v>
      </c>
      <c r="I17" s="35">
        <v>140</v>
      </c>
      <c r="J17" s="32" t="s">
        <v>59</v>
      </c>
      <c r="K17" s="32" t="s">
        <v>60</v>
      </c>
      <c r="L17" s="32" t="s">
        <v>61</v>
      </c>
      <c r="M17" s="33">
        <v>397440</v>
      </c>
      <c r="N17" s="33">
        <v>12094</v>
      </c>
      <c r="O17" s="33">
        <v>0</v>
      </c>
    </row>
    <row r="18" spans="5:15" s="39" customFormat="1" ht="15">
      <c r="E18" s="35">
        <v>1</v>
      </c>
      <c r="F18" s="35">
        <v>117</v>
      </c>
      <c r="G18" s="32" t="s">
        <v>71</v>
      </c>
      <c r="H18" s="35">
        <v>11</v>
      </c>
      <c r="I18" s="35">
        <v>777</v>
      </c>
      <c r="J18" s="32" t="s">
        <v>42</v>
      </c>
      <c r="K18" s="32" t="s">
        <v>43</v>
      </c>
      <c r="L18" s="32" t="s">
        <v>44</v>
      </c>
      <c r="M18" s="33">
        <v>31360</v>
      </c>
      <c r="N18" s="33">
        <v>954</v>
      </c>
      <c r="O18" s="33">
        <v>0</v>
      </c>
    </row>
    <row r="19" spans="5:15" s="39" customFormat="1" ht="15">
      <c r="E19" s="35">
        <v>1</v>
      </c>
      <c r="F19" s="35">
        <v>117</v>
      </c>
      <c r="G19" s="32" t="s">
        <v>71</v>
      </c>
      <c r="H19" s="35">
        <v>999</v>
      </c>
      <c r="I19" s="35">
        <v>9999</v>
      </c>
      <c r="J19" s="32" t="s">
        <v>22</v>
      </c>
      <c r="K19" s="32" t="s">
        <v>23</v>
      </c>
      <c r="L19" s="32" t="s">
        <v>24</v>
      </c>
      <c r="M19" s="33">
        <v>0</v>
      </c>
      <c r="N19" s="33">
        <v>0</v>
      </c>
      <c r="O19" s="33">
        <v>0</v>
      </c>
    </row>
    <row r="20" spans="5:15" s="39" customFormat="1" ht="15">
      <c r="E20" s="29"/>
      <c r="F20" s="29"/>
      <c r="G20" s="29"/>
      <c r="H20" s="29"/>
      <c r="I20" s="29"/>
      <c r="J20" s="29"/>
      <c r="K20" s="29"/>
      <c r="L20" s="29"/>
      <c r="M20" s="28"/>
      <c r="N20" s="28"/>
      <c r="O20" s="28"/>
    </row>
    <row r="21" spans="5:15" s="39" customFormat="1" ht="15">
      <c r="E21" s="29"/>
      <c r="F21" s="29"/>
      <c r="G21" s="29"/>
      <c r="H21" s="29"/>
      <c r="I21" s="29"/>
      <c r="J21" s="29"/>
      <c r="K21" s="29"/>
      <c r="L21" s="37" t="s">
        <v>32</v>
      </c>
      <c r="M21" s="42">
        <f>SUM(M5:M20)</f>
        <v>2900650.5807000003</v>
      </c>
      <c r="N21" s="42">
        <f>SUM(N5:N20)</f>
        <v>88263</v>
      </c>
      <c r="O21" s="42">
        <f>SUM(O5:O20)</f>
        <v>0</v>
      </c>
    </row>
    <row r="22" spans="5:15" s="39" customFormat="1" ht="15">
      <c r="E22" s="29"/>
      <c r="F22" s="29"/>
      <c r="G22" s="29"/>
      <c r="H22" s="29"/>
      <c r="I22" s="29"/>
      <c r="J22" s="29"/>
      <c r="K22" s="29"/>
      <c r="L22" s="38"/>
      <c r="M22" s="43"/>
      <c r="N22" s="43"/>
      <c r="O22" s="43"/>
    </row>
    <row r="23" spans="5:15" s="39" customFormat="1" ht="30.75">
      <c r="E23" s="29"/>
      <c r="F23" s="29"/>
      <c r="G23" s="29"/>
      <c r="H23" s="29"/>
      <c r="I23" s="29"/>
      <c r="J23" s="29"/>
      <c r="K23" s="29"/>
      <c r="L23" s="38"/>
      <c r="M23" s="43"/>
      <c r="N23" s="37" t="s">
        <v>33</v>
      </c>
      <c r="O23" s="44">
        <f>N21-O21</f>
        <v>88263</v>
      </c>
    </row>
    <row r="24" spans="5:15" s="39" customFormat="1" ht="15">
      <c r="E24" s="20"/>
      <c r="F24" s="20"/>
      <c r="G24" s="20"/>
      <c r="H24" s="20"/>
      <c r="I24" s="20"/>
      <c r="J24" s="20"/>
      <c r="K24" s="20"/>
      <c r="L24" s="29"/>
      <c r="M24" s="27"/>
      <c r="N24" s="27"/>
      <c r="O24" s="27"/>
    </row>
    <row r="25" spans="5:15" s="39" customFormat="1" ht="15">
      <c r="E25" s="20"/>
      <c r="F25" s="20"/>
      <c r="G25" s="20"/>
      <c r="H25" s="20"/>
      <c r="I25" s="20"/>
      <c r="J25" s="20"/>
      <c r="K25" s="20"/>
      <c r="L25" s="29"/>
      <c r="M25" s="27"/>
      <c r="N25" s="27"/>
      <c r="O25" s="27"/>
    </row>
    <row r="26" spans="5:15" s="39" customFormat="1" ht="12.75">
      <c r="E26"/>
      <c r="F26"/>
      <c r="G26"/>
      <c r="H26"/>
      <c r="I26"/>
      <c r="J26"/>
      <c r="K26"/>
      <c r="M26" s="2"/>
      <c r="N26" s="2"/>
      <c r="O26" s="2"/>
    </row>
  </sheetData>
  <sheetProtection/>
  <conditionalFormatting sqref="O23">
    <cfRule type="cellIs" priority="1" dxfId="1" operator="lessThan" stopIfTrue="1">
      <formula>0</formula>
    </cfRule>
    <cfRule type="cellIs" priority="2" dxfId="1" operator="lessThan" stopIfTrue="1">
      <formula>0</formula>
    </cfRule>
    <cfRule type="cellIs" priority="3" dxfId="0" operator="greaterThan" stopIfTrue="1">
      <formula>0</formula>
    </cfRule>
  </conditionalFormatting>
  <printOptions horizontalCentered="1"/>
  <pageMargins left="0.25" right="0.25" top="0.27" bottom="0.36" header="0.21" footer="0.21"/>
  <pageSetup horizontalDpi="300" verticalDpi="300" orientation="landscape" paperSize="5" r:id="rId1"/>
</worksheet>
</file>

<file path=xl/worksheets/sheet2.xml><?xml version="1.0" encoding="utf-8"?>
<worksheet xmlns="http://schemas.openxmlformats.org/spreadsheetml/2006/main" xmlns:r="http://schemas.openxmlformats.org/officeDocument/2006/relationships">
  <sheetPr codeName="Sheet2"/>
  <dimension ref="A1:C19"/>
  <sheetViews>
    <sheetView zoomScalePageLayoutView="0" workbookViewId="0" topLeftCell="A1">
      <selection activeCell="C17" sqref="C17"/>
    </sheetView>
  </sheetViews>
  <sheetFormatPr defaultColWidth="9.140625" defaultRowHeight="12.75"/>
  <cols>
    <col min="1" max="1" width="24.28125" style="0" customWidth="1"/>
    <col min="2" max="2" width="37.7109375" style="0" customWidth="1"/>
    <col min="3" max="3" width="42.7109375" style="0" customWidth="1"/>
  </cols>
  <sheetData>
    <row r="1" spans="1:3" ht="21">
      <c r="A1" s="3" t="s">
        <v>5</v>
      </c>
      <c r="B1" s="1"/>
      <c r="C1" s="1"/>
    </row>
    <row r="2" spans="1:3" ht="15">
      <c r="A2" s="4" t="s">
        <v>6</v>
      </c>
      <c r="B2" s="1"/>
      <c r="C2" s="1"/>
    </row>
    <row r="3" spans="1:3" ht="15.75" thickBot="1">
      <c r="A3" s="4"/>
      <c r="B3" s="1"/>
      <c r="C3" s="1"/>
    </row>
    <row r="4" spans="1:3" ht="13.5" thickBot="1">
      <c r="A4" s="5" t="s">
        <v>7</v>
      </c>
      <c r="B4" s="6" t="s">
        <v>8</v>
      </c>
      <c r="C4" s="7" t="s">
        <v>9</v>
      </c>
    </row>
    <row r="5" spans="1:3" ht="39">
      <c r="A5" s="8" t="s">
        <v>4</v>
      </c>
      <c r="B5" s="9" t="s">
        <v>10</v>
      </c>
      <c r="C5" s="10" t="s">
        <v>46</v>
      </c>
    </row>
    <row r="6" spans="1:3" ht="26.25">
      <c r="A6" s="11" t="s">
        <v>47</v>
      </c>
      <c r="B6" s="12" t="s">
        <v>11</v>
      </c>
      <c r="C6" s="10" t="s">
        <v>46</v>
      </c>
    </row>
    <row r="7" spans="1:3" ht="26.25">
      <c r="A7" s="11" t="s">
        <v>29</v>
      </c>
      <c r="B7" s="12" t="s">
        <v>12</v>
      </c>
      <c r="C7" s="10" t="s">
        <v>46</v>
      </c>
    </row>
    <row r="8" spans="1:3" ht="39">
      <c r="A8" s="11" t="s">
        <v>48</v>
      </c>
      <c r="B8" s="12" t="s">
        <v>45</v>
      </c>
      <c r="C8" s="10" t="s">
        <v>46</v>
      </c>
    </row>
    <row r="9" spans="1:3" ht="159" thickBot="1">
      <c r="A9" s="13" t="s">
        <v>49</v>
      </c>
      <c r="B9" s="14" t="s">
        <v>13</v>
      </c>
      <c r="C9" s="15" t="s">
        <v>21</v>
      </c>
    </row>
    <row r="11" spans="1:3" ht="12.75">
      <c r="A11" s="49" t="s">
        <v>50</v>
      </c>
      <c r="B11" s="50"/>
      <c r="C11" s="50"/>
    </row>
    <row r="12" ht="15">
      <c r="B12" s="16" t="s">
        <v>14</v>
      </c>
    </row>
    <row r="14" ht="12.75">
      <c r="A14" t="s">
        <v>15</v>
      </c>
    </row>
    <row r="15" ht="12.75">
      <c r="A15" t="s">
        <v>16</v>
      </c>
    </row>
    <row r="16" ht="12.75">
      <c r="B16" t="s">
        <v>17</v>
      </c>
    </row>
    <row r="17" ht="12.75">
      <c r="B17" t="s">
        <v>18</v>
      </c>
    </row>
    <row r="18" ht="12.75">
      <c r="B18" t="s">
        <v>19</v>
      </c>
    </row>
    <row r="19" spans="1:2" ht="12.75">
      <c r="A19" s="17"/>
      <c r="B19" t="s">
        <v>20</v>
      </c>
    </row>
  </sheetData>
  <sheetProtection/>
  <mergeCells count="1">
    <mergeCell ref="A11:C11"/>
  </mergeCells>
  <hyperlinks>
    <hyperlink ref="B12" r:id="rId1" display="budget@dpb.virginia.gov"/>
  </hyperlinks>
  <printOptions horizontalCentered="1"/>
  <pageMargins left="0.75" right="0.75" top="1" bottom="1" header="0.5" footer="0.5"/>
  <pageSetup horizontalDpi="600" verticalDpi="600"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DPB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Jon Howe</dc:creator>
  <cp:keywords/>
  <dc:description/>
  <cp:lastModifiedBy>Corr, Cari (DPB)</cp:lastModifiedBy>
  <cp:lastPrinted>2014-11-05T19:56:15Z</cp:lastPrinted>
  <dcterms:created xsi:type="dcterms:W3CDTF">2011-04-28T21:01:30Z</dcterms:created>
  <dcterms:modified xsi:type="dcterms:W3CDTF">2014-11-14T18:45:58Z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