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'ATLReductionElection'!$G$1:$O$24</definedName>
    <definedName name="UPLOAD">'ATLReductionElection'!$E$4:$O$20</definedName>
  </definedNames>
  <calcPr fullCalcOnLoad="1"/>
</workbook>
</file>

<file path=xl/sharedStrings.xml><?xml version="1.0" encoding="utf-8"?>
<sst xmlns="http://schemas.openxmlformats.org/spreadsheetml/2006/main" count="106" uniqueCount="78">
  <si>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</si>
  <si>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</si>
  <si>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</si>
  <si>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</si>
  <si>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</si>
  <si>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</si>
  <si>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</si>
  <si>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</si>
  <si>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</si>
  <si>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</si>
  <si>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</si>
  <si>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</si>
  <si>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</si>
  <si>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</si>
  <si>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</si>
  <si>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</si>
  <si>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</si>
  <si>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</si>
  <si>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</si>
  <si>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</si>
  <si>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</si>
  <si>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</si>
  <si>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</si>
  <si>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</si>
  <si>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</si>
  <si>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</si>
  <si>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</si>
  <si>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</si>
  <si>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</si>
  <si>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</si>
  <si>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</si>
  <si>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</si>
  <si>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</si>
  <si>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</si>
  <si>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</si>
  <si>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</si>
  <si>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</si>
  <si>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</si>
  <si>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</si>
  <si>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</si>
  <si>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</si>
  <si>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</si>
  <si>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</si>
  <si>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</si>
  <si>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</si>
  <si>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</si>
  <si>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</si>
  <si>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</si>
  <si>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</si>
  <si>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</si>
  <si>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</si>
  <si>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</si>
  <si>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</si>
  <si>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</si>
  <si>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</si>
  <si>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</si>
  <si>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</si>
  <si>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</si>
  <si>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</si>
  <si>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Department of Criminal Justice Services</t>
  </si>
  <si>
    <t>72808</t>
  </si>
  <si>
    <t>Distribution of Recordation Taxes</t>
  </si>
  <si>
    <t>30718</t>
  </si>
  <si>
    <t>Financial Assistance for Local Jail Operations</t>
  </si>
  <si>
    <t>35601</t>
  </si>
  <si>
    <t>Financial Assistance for Local Jail Per Diem</t>
  </si>
  <si>
    <t>77102</t>
  </si>
  <si>
    <t>Financial Assistance for Operations of Local Commissioners of the Revenue</t>
  </si>
  <si>
    <t>77402</t>
  </si>
  <si>
    <t>Financial Assistance for Operations of Local Treasurers</t>
  </si>
  <si>
    <t>The Library of Virginia</t>
  </si>
  <si>
    <t>14301</t>
  </si>
  <si>
    <t>State Formula Aid for Local Public Libraries</t>
  </si>
  <si>
    <t>City of Martinsville</t>
  </si>
  <si>
    <t>72806</t>
  </si>
  <si>
    <t>Distribution of Rolling Stock Taxes</t>
  </si>
  <si>
    <t>72813</t>
  </si>
  <si>
    <t>Financial Assistance to Localities Operating Police Departments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</si>
</sst>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8.710937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4.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G20</f>
        <v>City of Martinsville</v>
      </c>
      <c r="K2" s="23"/>
      <c r="L2" s="29"/>
      <c r="M2" s="24"/>
      <c r="N2" s="24"/>
      <c r="O2" s="22"/>
      <c r="P2" s="21"/>
      <c r="Q2" s="21"/>
    </row>
    <row r="3" spans="5:15" s="20" customFormat="1" ht="10.5" customHeight="1" hidden="1">
      <c r="E3" s="25" t="str">
        <f ca="1">MID(CELL("filename"),SEARCH("[",CELL("filename"))+1,SEARCH("]",CELL("filename"))-SEARCH("[",CELL("filename"))-1)</f>
        <v>690TemplateStateReduction.xls</v>
      </c>
      <c r="F3" s="26" t="str">
        <f>LEFT(E3,3)</f>
        <v>690</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2</v>
      </c>
      <c r="F5" s="34">
        <v>690</v>
      </c>
      <c r="G5" s="29" t="s">
        <v>73</v>
      </c>
      <c r="H5" s="34">
        <v>4</v>
      </c>
      <c r="I5" s="34">
        <v>132</v>
      </c>
      <c r="J5" s="29" t="s">
        <v>51</v>
      </c>
      <c r="K5" s="29" t="s">
        <v>52</v>
      </c>
      <c r="L5" s="29" t="s">
        <v>53</v>
      </c>
      <c r="M5" s="30">
        <v>31614.54</v>
      </c>
      <c r="N5" s="30">
        <v>962</v>
      </c>
      <c r="O5" s="30">
        <v>0</v>
      </c>
    </row>
    <row r="6" spans="5:15" s="29" customFormat="1" ht="15">
      <c r="E6" s="35">
        <v>2</v>
      </c>
      <c r="F6" s="35">
        <v>690</v>
      </c>
      <c r="G6" s="32" t="s">
        <v>73</v>
      </c>
      <c r="H6" s="35">
        <v>4</v>
      </c>
      <c r="I6" s="35">
        <v>132</v>
      </c>
      <c r="J6" s="32" t="s">
        <v>51</v>
      </c>
      <c r="K6" s="32" t="s">
        <v>54</v>
      </c>
      <c r="L6" s="32" t="s">
        <v>55</v>
      </c>
      <c r="M6" s="33">
        <v>5074.84</v>
      </c>
      <c r="N6" s="33">
        <v>154</v>
      </c>
      <c r="O6" s="33">
        <v>0</v>
      </c>
    </row>
    <row r="7" spans="5:15" s="29" customFormat="1" ht="15">
      <c r="E7" s="35">
        <v>2</v>
      </c>
      <c r="F7" s="35">
        <v>690</v>
      </c>
      <c r="G7" s="32" t="s">
        <v>73</v>
      </c>
      <c r="H7" s="35">
        <v>4</v>
      </c>
      <c r="I7" s="35">
        <v>157</v>
      </c>
      <c r="J7" s="32" t="s">
        <v>35</v>
      </c>
      <c r="K7" s="32" t="s">
        <v>36</v>
      </c>
      <c r="L7" s="32" t="s">
        <v>37</v>
      </c>
      <c r="M7" s="33">
        <v>267300.0485</v>
      </c>
      <c r="N7" s="33">
        <v>8134</v>
      </c>
      <c r="O7" s="33">
        <v>0</v>
      </c>
    </row>
    <row r="8" spans="5:15" s="29" customFormat="1" ht="15">
      <c r="E8" s="35">
        <v>2</v>
      </c>
      <c r="F8" s="35">
        <v>690</v>
      </c>
      <c r="G8" s="32" t="s">
        <v>73</v>
      </c>
      <c r="H8" s="35">
        <v>4</v>
      </c>
      <c r="I8" s="35">
        <v>157</v>
      </c>
      <c r="J8" s="32" t="s">
        <v>35</v>
      </c>
      <c r="K8" s="32" t="s">
        <v>62</v>
      </c>
      <c r="L8" s="32" t="s">
        <v>63</v>
      </c>
      <c r="M8" s="33">
        <v>1473017.7262</v>
      </c>
      <c r="N8" s="33">
        <v>44822</v>
      </c>
      <c r="O8" s="33">
        <v>0</v>
      </c>
    </row>
    <row r="9" spans="5:17" s="29" customFormat="1" ht="15">
      <c r="E9" s="35">
        <v>2</v>
      </c>
      <c r="F9" s="35">
        <v>690</v>
      </c>
      <c r="G9" s="32" t="s">
        <v>73</v>
      </c>
      <c r="H9" s="35">
        <v>4</v>
      </c>
      <c r="I9" s="35">
        <v>157</v>
      </c>
      <c r="J9" s="32" t="s">
        <v>35</v>
      </c>
      <c r="K9" s="32" t="s">
        <v>64</v>
      </c>
      <c r="L9" s="32" t="s">
        <v>65</v>
      </c>
      <c r="M9" s="33">
        <v>227059.2981</v>
      </c>
      <c r="N9" s="33">
        <v>6909</v>
      </c>
      <c r="O9" s="33">
        <v>0</v>
      </c>
      <c r="P9" s="40"/>
      <c r="Q9" s="40"/>
    </row>
    <row r="10" spans="5:17" s="29" customFormat="1" ht="15">
      <c r="E10" s="35">
        <v>2</v>
      </c>
      <c r="F10" s="35">
        <v>690</v>
      </c>
      <c r="G10" s="32" t="s">
        <v>73</v>
      </c>
      <c r="H10" s="35">
        <v>4</v>
      </c>
      <c r="I10" s="35">
        <v>157</v>
      </c>
      <c r="J10" s="32" t="s">
        <v>35</v>
      </c>
      <c r="K10" s="32" t="s">
        <v>66</v>
      </c>
      <c r="L10" s="32" t="s">
        <v>67</v>
      </c>
      <c r="M10" s="33">
        <v>32904.6382</v>
      </c>
      <c r="N10" s="33">
        <v>1001</v>
      </c>
      <c r="O10" s="33">
        <v>0</v>
      </c>
      <c r="P10" s="28"/>
      <c r="Q10" s="31"/>
    </row>
    <row r="11" spans="5:17" s="29" customFormat="1" ht="15">
      <c r="E11" s="35">
        <v>2</v>
      </c>
      <c r="F11" s="35">
        <v>690</v>
      </c>
      <c r="G11" s="32" t="s">
        <v>73</v>
      </c>
      <c r="H11" s="35">
        <v>4</v>
      </c>
      <c r="I11" s="35">
        <v>157</v>
      </c>
      <c r="J11" s="32" t="s">
        <v>35</v>
      </c>
      <c r="K11" s="32" t="s">
        <v>38</v>
      </c>
      <c r="L11" s="32" t="s">
        <v>39</v>
      </c>
      <c r="M11" s="33">
        <v>364694.5065</v>
      </c>
      <c r="N11" s="33">
        <v>11097</v>
      </c>
      <c r="O11" s="33">
        <v>0</v>
      </c>
      <c r="P11" s="37"/>
      <c r="Q11" s="41"/>
    </row>
    <row r="12" spans="5:17" s="29" customFormat="1" ht="15">
      <c r="E12" s="35">
        <v>2</v>
      </c>
      <c r="F12" s="35">
        <v>690</v>
      </c>
      <c r="G12" s="32" t="s">
        <v>73</v>
      </c>
      <c r="H12" s="35">
        <v>4</v>
      </c>
      <c r="I12" s="35">
        <v>157</v>
      </c>
      <c r="J12" s="32" t="s">
        <v>35</v>
      </c>
      <c r="K12" s="32" t="s">
        <v>40</v>
      </c>
      <c r="L12" s="32" t="s">
        <v>41</v>
      </c>
      <c r="M12" s="33">
        <v>155885.5843</v>
      </c>
      <c r="N12" s="33">
        <v>4743</v>
      </c>
      <c r="O12" s="33">
        <v>0</v>
      </c>
      <c r="P12" s="28"/>
      <c r="Q12" s="28"/>
    </row>
    <row r="13" spans="5:15" s="29" customFormat="1" ht="15">
      <c r="E13" s="35">
        <v>2</v>
      </c>
      <c r="F13" s="35">
        <v>690</v>
      </c>
      <c r="G13" s="32" t="s">
        <v>73</v>
      </c>
      <c r="H13" s="35">
        <v>4</v>
      </c>
      <c r="I13" s="35">
        <v>157</v>
      </c>
      <c r="J13" s="32" t="s">
        <v>35</v>
      </c>
      <c r="K13" s="32" t="s">
        <v>68</v>
      </c>
      <c r="L13" s="32" t="s">
        <v>69</v>
      </c>
      <c r="M13" s="33">
        <v>12847.3038</v>
      </c>
      <c r="N13" s="33">
        <v>391</v>
      </c>
      <c r="O13" s="33">
        <v>0</v>
      </c>
    </row>
    <row r="14" spans="5:15" s="29" customFormat="1" ht="15">
      <c r="E14" s="35">
        <v>2</v>
      </c>
      <c r="F14" s="35">
        <v>690</v>
      </c>
      <c r="G14" s="32" t="s">
        <v>73</v>
      </c>
      <c r="H14" s="35">
        <v>7</v>
      </c>
      <c r="I14" s="35">
        <v>202</v>
      </c>
      <c r="J14" s="32" t="s">
        <v>70</v>
      </c>
      <c r="K14" s="32" t="s">
        <v>71</v>
      </c>
      <c r="L14" s="32" t="s">
        <v>72</v>
      </c>
      <c r="M14" s="33">
        <v>327588</v>
      </c>
      <c r="N14" s="33">
        <v>9968</v>
      </c>
      <c r="O14" s="33">
        <v>0</v>
      </c>
    </row>
    <row r="15" spans="5:15" s="29" customFormat="1" ht="15">
      <c r="E15" s="35">
        <v>2</v>
      </c>
      <c r="F15" s="35">
        <v>690</v>
      </c>
      <c r="G15" s="32" t="s">
        <v>73</v>
      </c>
      <c r="H15" s="35">
        <v>8</v>
      </c>
      <c r="I15" s="35">
        <v>162</v>
      </c>
      <c r="J15" s="32" t="s">
        <v>34</v>
      </c>
      <c r="K15" s="32" t="s">
        <v>74</v>
      </c>
      <c r="L15" s="32" t="s">
        <v>75</v>
      </c>
      <c r="M15" s="33">
        <v>9184.36</v>
      </c>
      <c r="N15" s="33">
        <v>279</v>
      </c>
      <c r="O15" s="33">
        <v>0</v>
      </c>
    </row>
    <row r="16" spans="5:15" s="29" customFormat="1" ht="15">
      <c r="E16" s="35">
        <v>2</v>
      </c>
      <c r="F16" s="35">
        <v>690</v>
      </c>
      <c r="G16" s="32" t="s">
        <v>73</v>
      </c>
      <c r="H16" s="35">
        <v>8</v>
      </c>
      <c r="I16" s="35">
        <v>162</v>
      </c>
      <c r="J16" s="32" t="s">
        <v>34</v>
      </c>
      <c r="K16" s="32" t="s">
        <v>60</v>
      </c>
      <c r="L16" s="32" t="s">
        <v>61</v>
      </c>
      <c r="M16" s="33">
        <v>14629.05</v>
      </c>
      <c r="N16" s="33">
        <v>445</v>
      </c>
      <c r="O16" s="33">
        <v>0</v>
      </c>
    </row>
    <row r="17" spans="5:15" s="29" customFormat="1" ht="15">
      <c r="E17" s="35">
        <v>2</v>
      </c>
      <c r="F17" s="35">
        <v>690</v>
      </c>
      <c r="G17" s="32" t="s">
        <v>73</v>
      </c>
      <c r="H17" s="35">
        <v>9</v>
      </c>
      <c r="I17" s="35">
        <v>200</v>
      </c>
      <c r="J17" s="32" t="s">
        <v>56</v>
      </c>
      <c r="K17" s="32" t="s">
        <v>57</v>
      </c>
      <c r="L17" s="32" t="s">
        <v>58</v>
      </c>
      <c r="M17" s="33">
        <v>113238.4433</v>
      </c>
      <c r="N17" s="33">
        <v>3446</v>
      </c>
      <c r="O17" s="33">
        <v>0</v>
      </c>
    </row>
    <row r="18" spans="5:15" s="39" customFormat="1" ht="15">
      <c r="E18" s="35">
        <v>2</v>
      </c>
      <c r="F18" s="35">
        <v>690</v>
      </c>
      <c r="G18" s="32" t="s">
        <v>73</v>
      </c>
      <c r="H18" s="35">
        <v>11</v>
      </c>
      <c r="I18" s="35">
        <v>140</v>
      </c>
      <c r="J18" s="32" t="s">
        <v>59</v>
      </c>
      <c r="K18" s="32" t="s">
        <v>76</v>
      </c>
      <c r="L18" s="32" t="s">
        <v>77</v>
      </c>
      <c r="M18" s="33">
        <v>841559.6299</v>
      </c>
      <c r="N18" s="33">
        <v>25608</v>
      </c>
      <c r="O18" s="33">
        <v>0</v>
      </c>
    </row>
    <row r="19" spans="5:15" s="39" customFormat="1" ht="15">
      <c r="E19" s="35">
        <v>2</v>
      </c>
      <c r="F19" s="35">
        <v>690</v>
      </c>
      <c r="G19" s="32" t="s">
        <v>73</v>
      </c>
      <c r="H19" s="35">
        <v>11</v>
      </c>
      <c r="I19" s="35">
        <v>777</v>
      </c>
      <c r="J19" s="32" t="s">
        <v>42</v>
      </c>
      <c r="K19" s="32" t="s">
        <v>43</v>
      </c>
      <c r="L19" s="32" t="s">
        <v>44</v>
      </c>
      <c r="M19" s="33">
        <v>72076</v>
      </c>
      <c r="N19" s="33">
        <v>2193</v>
      </c>
      <c r="O19" s="33">
        <v>0</v>
      </c>
    </row>
    <row r="20" spans="5:15" s="39" customFormat="1" ht="15">
      <c r="E20" s="35">
        <v>2</v>
      </c>
      <c r="F20" s="35">
        <v>690</v>
      </c>
      <c r="G20" s="32" t="s">
        <v>73</v>
      </c>
      <c r="H20" s="35">
        <v>999</v>
      </c>
      <c r="I20" s="35">
        <v>9999</v>
      </c>
      <c r="J20" s="32" t="s">
        <v>22</v>
      </c>
      <c r="K20" s="32" t="s">
        <v>23</v>
      </c>
      <c r="L20" s="32" t="s">
        <v>24</v>
      </c>
      <c r="M20" s="33">
        <v>0</v>
      </c>
      <c r="N20" s="33">
        <v>0</v>
      </c>
      <c r="O20" s="33">
        <v>0</v>
      </c>
    </row>
    <row r="21" spans="5:15" s="39" customFormat="1" ht="15">
      <c r="E21" s="29"/>
      <c r="F21" s="29"/>
      <c r="G21" s="29"/>
      <c r="H21" s="29"/>
      <c r="I21" s="29"/>
      <c r="J21" s="29"/>
      <c r="K21" s="29"/>
      <c r="L21" s="29"/>
      <c r="M21" s="28"/>
      <c r="N21" s="28"/>
      <c r="O21" s="28"/>
    </row>
    <row r="22" spans="5:15" s="39" customFormat="1" ht="15">
      <c r="E22" s="29"/>
      <c r="F22" s="29"/>
      <c r="G22" s="29"/>
      <c r="H22" s="29"/>
      <c r="I22" s="29"/>
      <c r="J22" s="29"/>
      <c r="K22" s="29"/>
      <c r="L22" s="37" t="s">
        <v>32</v>
      </c>
      <c r="M22" s="42">
        <f>SUM(M5:M21)</f>
        <v>3948673.968799999</v>
      </c>
      <c r="N22" s="42">
        <f>SUM(N5:N21)</f>
        <v>120152</v>
      </c>
      <c r="O22" s="42">
        <f>SUM(O5:O21)</f>
        <v>0</v>
      </c>
    </row>
    <row r="23" spans="5:15" s="39" customFormat="1" ht="15">
      <c r="E23" s="29"/>
      <c r="F23" s="29"/>
      <c r="G23" s="29"/>
      <c r="H23" s="29"/>
      <c r="I23" s="29"/>
      <c r="J23" s="29"/>
      <c r="K23" s="29"/>
      <c r="L23" s="38"/>
      <c r="M23" s="43"/>
      <c r="N23" s="43"/>
      <c r="O23" s="43"/>
    </row>
    <row r="24" spans="5:15" s="39" customFormat="1" ht="30.75">
      <c r="E24" s="29"/>
      <c r="F24" s="29"/>
      <c r="G24" s="29"/>
      <c r="H24" s="29"/>
      <c r="I24" s="29"/>
      <c r="J24" s="29"/>
      <c r="K24" s="29"/>
      <c r="L24" s="38"/>
      <c r="M24" s="43"/>
      <c r="N24" s="37" t="s">
        <v>33</v>
      </c>
      <c r="O24" s="44">
        <f>N22-O22</f>
        <v>120152</v>
      </c>
    </row>
    <row r="25" spans="5:15" s="39" customFormat="1" ht="15">
      <c r="E25" s="20"/>
      <c r="F25" s="20"/>
      <c r="G25" s="20"/>
      <c r="H25" s="20"/>
      <c r="I25" s="20"/>
      <c r="J25" s="20"/>
      <c r="K25" s="20"/>
      <c r="L25" s="29"/>
      <c r="M25" s="27"/>
      <c r="N25" s="27"/>
      <c r="O25" s="27"/>
    </row>
    <row r="26" spans="5:15" s="39" customFormat="1" ht="15">
      <c r="E26" s="20"/>
      <c r="F26" s="20"/>
      <c r="G26" s="20"/>
      <c r="H26" s="20"/>
      <c r="I26" s="20"/>
      <c r="J26" s="20"/>
      <c r="K26" s="20"/>
      <c r="L26" s="29"/>
      <c r="M26" s="27"/>
      <c r="N26" s="27"/>
      <c r="O26" s="27"/>
    </row>
  </sheetData>
  <sheetProtection/>
  <conditionalFormatting sqref="O24">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